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69" i="1"/>
  <c r="E57"/>
  <c r="E44"/>
  <c r="E42"/>
  <c r="E41"/>
  <c r="E39"/>
  <c r="E38"/>
  <c r="E34"/>
  <c r="E32"/>
  <c r="E31"/>
  <c r="E29"/>
  <c r="E28"/>
  <c r="E25"/>
  <c r="E22"/>
  <c r="E21"/>
  <c r="E19"/>
  <c r="E17"/>
  <c r="E15"/>
  <c r="E13"/>
  <c r="E12"/>
  <c r="E11"/>
  <c r="E10"/>
</calcChain>
</file>

<file path=xl/sharedStrings.xml><?xml version="1.0" encoding="utf-8"?>
<sst xmlns="http://schemas.openxmlformats.org/spreadsheetml/2006/main" count="205" uniqueCount="139">
  <si>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</si>
  <si>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</si>
  <si>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</si>
  <si>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</si>
  <si>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</si>
  <si>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</si>
  <si>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</si>
  <si>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</si>
  <si>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</si>
  <si>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</si>
  <si>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</si>
  <si>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</si>
  <si>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</si>
  <si>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</si>
  <si>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</si>
  <si>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</si>
  <si>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</si>
  <si>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</si>
  <si>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</si>
  <si>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</si>
  <si>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</si>
  <si>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</si>
  <si>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</si>
  <si>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</si>
  <si>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</si>
  <si>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</si>
  <si>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</si>
  <si>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</si>
  <si>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</si>
  <si>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</si>
  <si>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</si>
  <si>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</si>
  <si>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</si>
  <si>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</si>
  <si>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</si>
  <si>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</si>
  <si>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</si>
  <si>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</si>
  <si>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</si>
  <si>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</si>
  <si>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</si>
  <si>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</si>
  <si>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</si>
  <si>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</si>
  <si>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</si>
  <si>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</si>
  <si>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</si>
  <si>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</si>
  <si>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</si>
  <si>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</si>
  <si>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</si>
  <si>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</si>
  <si>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</si>
  <si>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</si>
  <si>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</si>
  <si>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</si>
  <si>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</si>
  <si>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</si>
  <si>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</si>
  <si>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</si>
  <si>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</si>
  <si>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</si>
  <si>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</si>
  <si>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</si>
  <si>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</si>
  <si>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</si>
  <si>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</si>
  <si>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</si>
  <si>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</si>
  <si>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</si>
  <si>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</si>
  <si>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</si>
  <si>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</si>
  <si>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</si>
  <si>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</si>
  <si>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</si>
  <si>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</si>
  <si>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</si>
  <si>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</si>
  <si>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</si>
  <si>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</si>
  <si>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</si>
  <si>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</si>
  <si>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</si>
  <si>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</si>
  <si>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</si>
  <si>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</si>
  <si>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</si>
  <si>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</si>
  <si>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</si>
  <si>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</si>
  <si>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</si>
  <si>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</si>
  <si>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</si>
  <si>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</si>
  <si>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</si>
  <si>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</si>
  <si>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</si>
  <si>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</si>
  <si>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</si>
  <si>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</si>
  <si>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</si>
  <si>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</si>
  <si>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</si>
  <si>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</si>
  <si>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</si>
  <si>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</si>
  <si>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</si>
  <si>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</si>
  <si>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</si>
  <si>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</si>
  <si>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</si>
  <si>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</si>
  <si>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</si>
  <si>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</si>
  <si>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</si>
  <si>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</si>
  <si>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</si>
  <si>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</si>
  <si>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</si>
  <si>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</si>
  <si>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</si>
  <si>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</si>
  <si>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</si>
  <si>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</si>
  <si>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</si>
  <si>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</si>
  <si>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</si>
  <si>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</si>
  <si>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</si>
  <si>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</si>
  <si>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</si>
  <si>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</si>
  <si>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</si>
  <si>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</si>
  <si>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н/д</t>
  </si>
  <si>
    <t>Долгосрочный период регулирования: 2023 - 2027 гг.</t>
  </si>
  <si>
    <t>план 2023 год</t>
  </si>
  <si>
    <t>факт 2023 год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</si>
</sst>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2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23-2027%20&#1051;&#1054;/&#1059;&#1090;&#1074;&#1077;&#1088;&#1078;&#1076;&#1077;&#1085;&#1086;%20&#1051;&#1077;&#1085;&#1056;&#1058;&#1050;%20&#1056;&#1086;&#1089;&#1101;&#1085;&#1077;&#1088;&#1075;&#1086;%20+%20&#1050;&#1069;&#1057;%20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.%20&#1048;&#1053;&#1042;&#1045;&#1057;&#1058;&#1050;&#1040;/&#1082;&#1086;&#1088;-&#1082;&#1072;%20&#1048;&#1055;_&#1051;&#1054;_2023-2027%20&#1085;&#1072;%202024%20&#1075;&#1086;&#1076;/&#1048;&#1055;%20&#1085;&#1072;%202024%20&#1075;&#1086;&#1076;%20(2023-2027%20&#1075;&#1075;)_&#1051;&#1054;/&#1060;&#1086;&#1088;&#1084;&#1072;&#1090;&#1099;%20&#1087;&#1088;&#1086;&#1077;&#1082;&#1090;&#1072;%20&#1048;&#1055;&#1056;/H0227_1087847012021_04_0_41_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энерго"/>
      <sheetName val="КЭС"/>
      <sheetName val="Росэнерго+КЭС"/>
    </sheetNames>
    <sheetDataSet>
      <sheetData sheetId="0">
        <row r="14">
          <cell r="H14">
            <v>25884.52</v>
          </cell>
        </row>
        <row r="15">
          <cell r="H15">
            <v>1003.19</v>
          </cell>
        </row>
        <row r="18">
          <cell r="H18">
            <v>24881.33</v>
          </cell>
        </row>
        <row r="19">
          <cell r="H19">
            <v>8397.73</v>
          </cell>
        </row>
        <row r="22">
          <cell r="H22">
            <v>9832.3177823736369</v>
          </cell>
        </row>
        <row r="29">
          <cell r="H29">
            <v>151.38</v>
          </cell>
        </row>
        <row r="38">
          <cell r="H38">
            <v>44117.457782373633</v>
          </cell>
        </row>
        <row r="41">
          <cell r="H41">
            <v>6861.88</v>
          </cell>
        </row>
        <row r="43">
          <cell r="H43">
            <v>3248.3188465327535</v>
          </cell>
        </row>
        <row r="50">
          <cell r="H50">
            <v>1148.2</v>
          </cell>
        </row>
        <row r="55">
          <cell r="H55">
            <v>2552.91</v>
          </cell>
        </row>
        <row r="63">
          <cell r="H63">
            <v>6252.49</v>
          </cell>
        </row>
        <row r="70">
          <cell r="H70">
            <v>20287.838846532755</v>
          </cell>
        </row>
        <row r="75">
          <cell r="H75">
            <v>-327.93000000000006</v>
          </cell>
        </row>
        <row r="76">
          <cell r="H76">
            <v>64077.366628906391</v>
          </cell>
        </row>
        <row r="78">
          <cell r="H78">
            <v>8104.59</v>
          </cell>
        </row>
        <row r="84">
          <cell r="H84">
            <v>2.4406775883563849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  <sheetDataSet>
      <sheetData sheetId="0">
        <row r="16">
          <cell r="AE16">
            <v>9.2156700000000011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115" zoomScaleNormal="115" workbookViewId="0">
      <selection activeCell="E69" sqref="E69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5" width="14.42578125" style="45" customWidth="1"/>
    <col min="6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>
      <c r="B1" s="35" t="s">
        <v>71</v>
      </c>
      <c r="C1" s="35"/>
      <c r="D1" s="35"/>
      <c r="E1" s="35"/>
      <c r="F1" s="35"/>
      <c r="G1" s="35"/>
    </row>
    <row r="2" spans="2:8">
      <c r="B2" s="36" t="s">
        <v>72</v>
      </c>
      <c r="C2" s="36"/>
      <c r="D2" s="36"/>
      <c r="E2" s="36"/>
      <c r="F2" s="36"/>
      <c r="G2" s="36"/>
    </row>
    <row r="3" spans="2:8">
      <c r="B3" s="2" t="s">
        <v>133</v>
      </c>
      <c r="C3" s="2">
        <v>7802456200</v>
      </c>
      <c r="D3" s="2"/>
      <c r="E3" s="44"/>
      <c r="F3" s="2"/>
      <c r="G3" s="2"/>
    </row>
    <row r="4" spans="2:8">
      <c r="B4" s="2" t="s">
        <v>134</v>
      </c>
      <c r="C4" s="2">
        <v>780601001</v>
      </c>
      <c r="D4" s="2"/>
      <c r="E4" s="44"/>
      <c r="F4" s="2"/>
      <c r="G4" s="2"/>
    </row>
    <row r="5" spans="2:8">
      <c r="B5" s="1" t="s">
        <v>136</v>
      </c>
      <c r="C5" s="3"/>
    </row>
    <row r="6" spans="2:8" ht="15.75" thickBot="1">
      <c r="C6" s="3"/>
    </row>
    <row r="7" spans="2:8" ht="15.75" thickBot="1">
      <c r="B7" s="37" t="s">
        <v>0</v>
      </c>
      <c r="C7" s="37" t="s">
        <v>1</v>
      </c>
      <c r="D7" s="37" t="s">
        <v>2</v>
      </c>
      <c r="E7" s="39" t="s">
        <v>3</v>
      </c>
      <c r="F7" s="40"/>
      <c r="G7" s="37" t="s">
        <v>4</v>
      </c>
    </row>
    <row r="8" spans="2:8" ht="15.75" thickBot="1">
      <c r="B8" s="38"/>
      <c r="C8" s="38"/>
      <c r="D8" s="38"/>
      <c r="E8" s="46" t="s">
        <v>137</v>
      </c>
      <c r="F8" s="4" t="s">
        <v>138</v>
      </c>
      <c r="G8" s="38"/>
    </row>
    <row r="9" spans="2:8" ht="15.75" thickBot="1">
      <c r="B9" s="5" t="s">
        <v>5</v>
      </c>
      <c r="C9" s="6" t="s">
        <v>6</v>
      </c>
      <c r="D9" s="7" t="s">
        <v>7</v>
      </c>
      <c r="E9" s="4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9">
        <f>[1]Росэнерго!$H$76</f>
        <v>64077.366628906391</v>
      </c>
      <c r="F10" s="19"/>
      <c r="G10" s="8"/>
      <c r="H10" s="20"/>
    </row>
    <row r="11" spans="2:8" ht="15.75" thickBot="1">
      <c r="B11" s="9" t="s">
        <v>73</v>
      </c>
      <c r="C11" s="6" t="s">
        <v>10</v>
      </c>
      <c r="D11" s="7" t="s">
        <v>9</v>
      </c>
      <c r="E11" s="19">
        <f>[1]Росэнерго!$H$38</f>
        <v>44117.457782373633</v>
      </c>
      <c r="F11" s="15"/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9">
        <f>[1]Росэнерго!$H$14</f>
        <v>25884.52</v>
      </c>
      <c r="F12" s="15"/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9">
        <f>[1]Росэнерго!$H$15</f>
        <v>1003.19</v>
      </c>
      <c r="F13" s="19"/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9"/>
      <c r="F14" s="15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9">
        <f>[1]Росэнерго!$H$18</f>
        <v>24881.33</v>
      </c>
      <c r="F15" s="19"/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9"/>
      <c r="F16" s="15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9">
        <f>[1]Росэнерго!$H$19</f>
        <v>8397.73</v>
      </c>
      <c r="F17" s="19"/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9"/>
      <c r="F18" s="15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9">
        <f>[1]Росэнерго!$H$22</f>
        <v>9832.3177823736369</v>
      </c>
      <c r="F19" s="15"/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9"/>
      <c r="F20" s="15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9">
        <f>[1]Росэнерго!$H$29</f>
        <v>151.38</v>
      </c>
      <c r="F21" s="15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9">
        <f>E19-E21</f>
        <v>9680.9377823736377</v>
      </c>
      <c r="F22" s="15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9"/>
      <c r="F23" s="15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9"/>
      <c r="F24" s="15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9">
        <f>[1]Росэнерго!$H$70</f>
        <v>20287.838846532755</v>
      </c>
      <c r="F25" s="15"/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9"/>
      <c r="F26" s="15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9"/>
      <c r="F27" s="15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9">
        <f>[1]Росэнерго!$H$43</f>
        <v>3248.3188465327535</v>
      </c>
      <c r="F28" s="19"/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9">
        <f>[1]Росэнерго!$H$55</f>
        <v>2552.91</v>
      </c>
      <c r="F29" s="19"/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9"/>
      <c r="F30" s="15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9">
        <f>[1]Росэнерго!$H$41</f>
        <v>6861.88</v>
      </c>
      <c r="F31" s="19"/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9">
        <f>[1]Росэнерго!$H$63</f>
        <v>6252.49</v>
      </c>
      <c r="F32" s="15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9">
        <v>0</v>
      </c>
      <c r="F33" s="15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9">
        <f>[1]Росэнерго!$H$50</f>
        <v>1148.2</v>
      </c>
      <c r="F34" s="19"/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9"/>
      <c r="F35" s="15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48"/>
      <c r="F36" s="8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48"/>
      <c r="F37" s="8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9">
        <f>E25-E28-E29-E31-E32-E34</f>
        <v>224.04000000000065</v>
      </c>
      <c r="F38" s="15"/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9">
        <f>[1]Росэнерго!$H$75</f>
        <v>-327.93000000000006</v>
      </c>
      <c r="F39" s="15"/>
      <c r="G39" s="16"/>
    </row>
    <row r="40" spans="2:7" ht="26.25" thickBot="1">
      <c r="B40" s="5" t="s">
        <v>48</v>
      </c>
      <c r="C40" s="6" t="s">
        <v>49</v>
      </c>
      <c r="D40" s="7" t="s">
        <v>9</v>
      </c>
      <c r="E40" s="48"/>
      <c r="F40" s="8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9">
        <f>[1]Росэнерго!$H$78</f>
        <v>8104.59</v>
      </c>
      <c r="F41" s="15"/>
      <c r="G41" s="8"/>
    </row>
    <row r="42" spans="2:7">
      <c r="B42" s="25" t="s">
        <v>73</v>
      </c>
      <c r="C42" s="12" t="s">
        <v>52</v>
      </c>
      <c r="D42" s="27" t="s">
        <v>54</v>
      </c>
      <c r="E42" s="41">
        <f>[1]Росэнерго!$H$84</f>
        <v>2.4406775883563849</v>
      </c>
      <c r="F42" s="31"/>
      <c r="G42" s="33"/>
    </row>
    <row r="43" spans="2:7" ht="15.75" thickBot="1">
      <c r="B43" s="26"/>
      <c r="C43" s="6" t="s">
        <v>53</v>
      </c>
      <c r="D43" s="28"/>
      <c r="E43" s="42"/>
      <c r="F43" s="43"/>
      <c r="G43" s="34"/>
    </row>
    <row r="44" spans="2:7">
      <c r="B44" s="25" t="s">
        <v>79</v>
      </c>
      <c r="C44" s="12" t="s">
        <v>52</v>
      </c>
      <c r="D44" s="27" t="s">
        <v>9</v>
      </c>
      <c r="E44" s="29">
        <f>E41</f>
        <v>8104.59</v>
      </c>
      <c r="F44" s="31"/>
      <c r="G44" s="33"/>
    </row>
    <row r="45" spans="2:7" ht="51.75" thickBot="1">
      <c r="B45" s="26"/>
      <c r="C45" s="6" t="s">
        <v>55</v>
      </c>
      <c r="D45" s="28"/>
      <c r="E45" s="30"/>
      <c r="F45" s="32"/>
      <c r="G45" s="34"/>
    </row>
    <row r="46" spans="2:7" ht="64.5" thickBot="1">
      <c r="B46" s="5" t="s">
        <v>56</v>
      </c>
      <c r="C46" s="6" t="s">
        <v>57</v>
      </c>
      <c r="D46" s="7" t="s">
        <v>7</v>
      </c>
      <c r="E46" s="49" t="s">
        <v>135</v>
      </c>
      <c r="F46" s="16"/>
      <c r="G46" s="16"/>
    </row>
    <row r="47" spans="2:7" ht="26.25" thickBot="1">
      <c r="B47" s="5">
        <v>1</v>
      </c>
      <c r="C47" s="6" t="s">
        <v>132</v>
      </c>
      <c r="D47" s="7" t="s">
        <v>58</v>
      </c>
      <c r="E47" s="22">
        <v>294</v>
      </c>
      <c r="F47" s="16"/>
      <c r="G47" s="16"/>
    </row>
    <row r="48" spans="2:7" ht="26.25" thickBot="1">
      <c r="B48" s="5">
        <v>2</v>
      </c>
      <c r="C48" s="6" t="s">
        <v>59</v>
      </c>
      <c r="D48" s="7" t="s">
        <v>60</v>
      </c>
      <c r="E48" s="49" t="s">
        <v>135</v>
      </c>
      <c r="F48" s="18"/>
      <c r="G48" s="8"/>
    </row>
    <row r="49" spans="2:8" ht="26.25" thickBot="1">
      <c r="B49" s="13" t="s">
        <v>124</v>
      </c>
      <c r="C49" s="6" t="s">
        <v>129</v>
      </c>
      <c r="D49" s="7" t="s">
        <v>60</v>
      </c>
      <c r="E49" s="49" t="s">
        <v>135</v>
      </c>
      <c r="F49" s="18"/>
      <c r="G49" s="8"/>
    </row>
    <row r="50" spans="2:8" ht="26.25" thickBot="1">
      <c r="B50" s="13" t="s">
        <v>125</v>
      </c>
      <c r="C50" s="6" t="s">
        <v>130</v>
      </c>
      <c r="D50" s="7" t="s">
        <v>60</v>
      </c>
      <c r="E50" s="49" t="s">
        <v>135</v>
      </c>
      <c r="F50" s="18"/>
      <c r="G50" s="8"/>
    </row>
    <row r="51" spans="2:8" ht="26.25" thickBot="1">
      <c r="B51" s="13" t="s">
        <v>126</v>
      </c>
      <c r="C51" s="6" t="s">
        <v>131</v>
      </c>
      <c r="D51" s="7" t="s">
        <v>60</v>
      </c>
      <c r="E51" s="49" t="s">
        <v>135</v>
      </c>
      <c r="F51" s="18"/>
      <c r="G51" s="8"/>
    </row>
    <row r="52" spans="2:8" ht="26.25" thickBot="1">
      <c r="B52" s="13" t="s">
        <v>127</v>
      </c>
      <c r="C52" s="6" t="s">
        <v>128</v>
      </c>
      <c r="D52" s="7" t="s">
        <v>60</v>
      </c>
      <c r="E52" s="49" t="s">
        <v>135</v>
      </c>
      <c r="F52" s="8"/>
      <c r="G52" s="8"/>
    </row>
    <row r="53" spans="2:8" ht="26.25" thickBot="1">
      <c r="B53" s="5">
        <v>3</v>
      </c>
      <c r="C53" s="6" t="s">
        <v>61</v>
      </c>
      <c r="D53" s="7" t="s">
        <v>62</v>
      </c>
      <c r="E53" s="22">
        <v>337.93</v>
      </c>
      <c r="F53" s="15"/>
      <c r="G53" s="8"/>
    </row>
    <row r="54" spans="2:8" ht="39" thickBot="1">
      <c r="B54" s="13" t="s">
        <v>100</v>
      </c>
      <c r="C54" s="6" t="s">
        <v>104</v>
      </c>
      <c r="D54" s="7" t="s">
        <v>62</v>
      </c>
      <c r="E54" s="22">
        <v>0</v>
      </c>
      <c r="F54" s="15"/>
      <c r="G54" s="8"/>
      <c r="H54" s="21"/>
    </row>
    <row r="55" spans="2:8" ht="39" thickBot="1">
      <c r="B55" s="13" t="s">
        <v>101</v>
      </c>
      <c r="C55" s="6" t="s">
        <v>105</v>
      </c>
      <c r="D55" s="7" t="s">
        <v>62</v>
      </c>
      <c r="E55" s="22">
        <v>0.05</v>
      </c>
      <c r="F55" s="15"/>
      <c r="G55" s="8"/>
    </row>
    <row r="56" spans="2:8" ht="39" thickBot="1">
      <c r="B56" s="13" t="s">
        <v>102</v>
      </c>
      <c r="C56" s="6" t="s">
        <v>106</v>
      </c>
      <c r="D56" s="7" t="s">
        <v>62</v>
      </c>
      <c r="E56" s="22">
        <v>206.44</v>
      </c>
      <c r="F56" s="15"/>
      <c r="G56" s="8"/>
    </row>
    <row r="57" spans="2:8" ht="39" thickBot="1">
      <c r="B57" s="13" t="s">
        <v>103</v>
      </c>
      <c r="C57" s="6" t="s">
        <v>107</v>
      </c>
      <c r="D57" s="7" t="s">
        <v>62</v>
      </c>
      <c r="E57" s="22">
        <f>E53-E55-E56</f>
        <v>131.44</v>
      </c>
      <c r="F57" s="15"/>
      <c r="G57" s="8"/>
    </row>
    <row r="58" spans="2:8" ht="26.25" thickBot="1">
      <c r="B58" s="5">
        <v>4</v>
      </c>
      <c r="C58" s="6" t="s">
        <v>63</v>
      </c>
      <c r="D58" s="7" t="s">
        <v>62</v>
      </c>
      <c r="E58" s="22">
        <v>617.4</v>
      </c>
      <c r="F58" s="15"/>
      <c r="G58" s="8"/>
    </row>
    <row r="59" spans="2:8" ht="26.25" thickBot="1">
      <c r="B59" s="13" t="s">
        <v>108</v>
      </c>
      <c r="C59" s="6" t="s">
        <v>113</v>
      </c>
      <c r="D59" s="7" t="s">
        <v>62</v>
      </c>
      <c r="E59" s="22">
        <v>0</v>
      </c>
      <c r="F59" s="15"/>
      <c r="G59" s="8"/>
    </row>
    <row r="60" spans="2:8" ht="26.25" thickBot="1">
      <c r="B60" s="13" t="s">
        <v>109</v>
      </c>
      <c r="C60" s="6" t="s">
        <v>114</v>
      </c>
      <c r="D60" s="7" t="s">
        <v>62</v>
      </c>
      <c r="E60" s="22">
        <v>79.2</v>
      </c>
      <c r="F60" s="15"/>
      <c r="G60" s="8"/>
    </row>
    <row r="61" spans="2:8" ht="26.25" thickBot="1">
      <c r="B61" s="13" t="s">
        <v>110</v>
      </c>
      <c r="C61" s="6" t="s">
        <v>115</v>
      </c>
      <c r="D61" s="7" t="s">
        <v>62</v>
      </c>
      <c r="E61" s="22">
        <v>538.20000000000005</v>
      </c>
      <c r="F61" s="15"/>
      <c r="G61" s="8"/>
    </row>
    <row r="62" spans="2:8" ht="26.25" thickBot="1">
      <c r="B62" s="13" t="s">
        <v>111</v>
      </c>
      <c r="C62" s="6" t="s">
        <v>112</v>
      </c>
      <c r="D62" s="7" t="s">
        <v>62</v>
      </c>
      <c r="E62" s="22">
        <v>0</v>
      </c>
      <c r="F62" s="15"/>
      <c r="G62" s="8"/>
    </row>
    <row r="63" spans="2:8" ht="15.75" thickBot="1">
      <c r="B63" s="5">
        <v>5</v>
      </c>
      <c r="C63" s="6" t="s">
        <v>64</v>
      </c>
      <c r="D63" s="7" t="s">
        <v>65</v>
      </c>
      <c r="E63" s="22">
        <v>156.35</v>
      </c>
      <c r="F63" s="15"/>
      <c r="G63" s="8"/>
    </row>
    <row r="64" spans="2:8" ht="26.25" thickBot="1">
      <c r="B64" s="13" t="s">
        <v>120</v>
      </c>
      <c r="C64" s="6" t="s">
        <v>116</v>
      </c>
      <c r="D64" s="7" t="s">
        <v>65</v>
      </c>
      <c r="E64" s="22">
        <v>0</v>
      </c>
      <c r="F64" s="15"/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22">
        <v>0.04</v>
      </c>
      <c r="F65" s="15"/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22">
        <v>94.47</v>
      </c>
      <c r="F66" s="15"/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22">
        <v>61.84</v>
      </c>
      <c r="F67" s="15"/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23">
        <v>0.44944000000000001</v>
      </c>
      <c r="F68" s="17"/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9">
        <f>'[2]4'!$AE$16*1000</f>
        <v>9215.6700000000019</v>
      </c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49">
        <v>0</v>
      </c>
      <c r="F70" s="8"/>
      <c r="G70" s="8"/>
    </row>
    <row r="71" spans="2:7" ht="39" thickBot="1">
      <c r="B71" s="5">
        <v>8</v>
      </c>
      <c r="C71" s="6" t="s">
        <v>70</v>
      </c>
      <c r="D71" s="7" t="s">
        <v>67</v>
      </c>
      <c r="E71" s="49" t="s">
        <v>135</v>
      </c>
      <c r="F71" s="7"/>
      <c r="G71" s="7" t="s">
        <v>7</v>
      </c>
    </row>
    <row r="73" spans="2:7">
      <c r="B73" s="14" t="s">
        <v>94</v>
      </c>
    </row>
    <row r="74" spans="2:7" ht="60.75" customHeight="1">
      <c r="B74" s="24" t="s">
        <v>95</v>
      </c>
      <c r="C74" s="24"/>
      <c r="D74" s="24"/>
      <c r="E74" s="24"/>
      <c r="F74" s="24"/>
      <c r="G74" s="24"/>
    </row>
    <row r="75" spans="2:7" ht="30.75" customHeight="1">
      <c r="B75" s="24" t="s">
        <v>96</v>
      </c>
      <c r="C75" s="24"/>
      <c r="D75" s="24"/>
      <c r="E75" s="24"/>
      <c r="F75" s="24"/>
      <c r="G75" s="24"/>
    </row>
    <row r="76" spans="2:7" ht="36" customHeight="1">
      <c r="B76" s="24" t="s">
        <v>97</v>
      </c>
      <c r="C76" s="24"/>
      <c r="D76" s="24"/>
      <c r="E76" s="24"/>
      <c r="F76" s="24"/>
      <c r="G76" s="24"/>
    </row>
    <row r="77" spans="2:7" ht="34.5" customHeight="1">
      <c r="B77" s="24" t="s">
        <v>98</v>
      </c>
      <c r="C77" s="24"/>
      <c r="D77" s="24"/>
      <c r="E77" s="24"/>
      <c r="F77" s="24"/>
      <c r="G77" s="24"/>
    </row>
    <row r="78" spans="2:7" ht="30.75" customHeight="1">
      <c r="B78" s="24" t="s">
        <v>99</v>
      </c>
      <c r="C78" s="24"/>
      <c r="D78" s="24"/>
      <c r="E78" s="24"/>
      <c r="F78" s="24"/>
      <c r="G78" s="24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2020-03-04T08:53:18Z</cp:lastPrinted>
  <dcterms:created xsi:type="dcterms:W3CDTF">2019-02-13T09:28:40Z</dcterms:created>
  <dcterms:modified xsi:type="dcterms:W3CDTF">2023-03-24T09:00:21Z</dcterms:modified>
</cp:coreProperties>
</file>