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2180" activeTab="2"/>
  </bookViews>
  <sheets>
    <sheet name="1.1" sheetId="4" r:id="rId1"/>
    <sheet name="1.2." sheetId="7" r:id="rId2"/>
    <sheet name="1.3." sheetId="9" r:id="rId3"/>
    <sheet name="1.4." sheetId="10" r:id="rId4"/>
    <sheet name="2.3." sheetId="12" r:id="rId5"/>
    <sheet name="3.1." sheetId="13" r:id="rId6"/>
    <sheet name="3.2." sheetId="14" r:id="rId7"/>
    <sheet name="3.4. " sheetId="23" r:id="rId8"/>
    <sheet name="4.1. " sheetId="24" r:id="rId9"/>
    <sheet name="4.2." sheetId="17" r:id="rId10"/>
    <sheet name="4.3." sheetId="18" r:id="rId11"/>
    <sheet name="4.6." sheetId="19" r:id="rId12"/>
    <sheet name="4.7." sheetId="20" r:id="rId13"/>
    <sheet name="4.9." sheetId="21" r:id="rId14"/>
  </sheets>
  <definedNames>
    <definedName name="_xlnm._FilterDatabase" localSheetId="8" hidden="1">'4.1. '!$A$6:$Q$28</definedName>
    <definedName name="_xlnm.Print_Area" localSheetId="0">'1.1'!$A$1:$I$38</definedName>
    <definedName name="_xlnm.Print_Area" localSheetId="2">'1.3.'!$A$1:$E$35</definedName>
    <definedName name="_xlnm.Print_Area" localSheetId="6">'3.2.'!$A$1:$B$6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23" i="24" l="1"/>
  <c r="F23" i="24"/>
  <c r="D23" i="24"/>
  <c r="L14" i="24"/>
  <c r="J14" i="24"/>
  <c r="G14" i="24"/>
  <c r="D14" i="24"/>
  <c r="K12" i="24"/>
  <c r="G7" i="24"/>
  <c r="H7" i="24" s="1"/>
  <c r="J9" i="24"/>
  <c r="K9" i="24" s="1"/>
  <c r="H9" i="24"/>
  <c r="H8" i="24"/>
  <c r="M7" i="24"/>
  <c r="J7" i="24"/>
  <c r="K7" i="24" s="1"/>
  <c r="D7" i="24"/>
  <c r="H19" i="23"/>
  <c r="E19" i="23"/>
  <c r="R18" i="23"/>
  <c r="R17" i="23"/>
  <c r="R16" i="23"/>
  <c r="H15" i="23"/>
  <c r="E15" i="23"/>
  <c r="R14" i="23"/>
  <c r="K14" i="23"/>
  <c r="H14" i="23"/>
  <c r="E14" i="23"/>
  <c r="K13" i="23"/>
  <c r="H13" i="23"/>
  <c r="E13" i="23"/>
  <c r="R12" i="23"/>
  <c r="R11" i="23"/>
  <c r="R10" i="23"/>
  <c r="R9" i="23"/>
  <c r="K9" i="23"/>
  <c r="H9" i="23"/>
  <c r="E9" i="23"/>
  <c r="R8" i="23"/>
  <c r="K8" i="23"/>
  <c r="H8" i="23"/>
  <c r="E8" i="23"/>
  <c r="D6" i="4" l="1"/>
  <c r="E6" i="4"/>
  <c r="D7" i="4"/>
  <c r="E7" i="4"/>
  <c r="D8" i="4"/>
  <c r="E8" i="4"/>
  <c r="G8" i="4"/>
  <c r="F8" i="4"/>
  <c r="G7" i="4"/>
  <c r="F7" i="4"/>
  <c r="G6" i="4"/>
  <c r="F6" i="4"/>
  <c r="D24" i="4"/>
  <c r="E24" i="4"/>
  <c r="D25" i="4"/>
  <c r="E25" i="4"/>
  <c r="D26" i="4"/>
  <c r="E26" i="4"/>
  <c r="J18" i="21" l="1"/>
  <c r="K18" i="21"/>
  <c r="L18" i="21"/>
  <c r="M18" i="21"/>
  <c r="G24" i="4" l="1"/>
  <c r="F24" i="4"/>
  <c r="G26" i="4"/>
  <c r="F26" i="4"/>
  <c r="G25" i="4"/>
  <c r="F25" i="4"/>
  <c r="D5" i="10"/>
  <c r="D18" i="21" l="1"/>
  <c r="D15" i="9" l="1"/>
  <c r="G18" i="21"/>
  <c r="H18" i="21"/>
  <c r="D32" i="9"/>
  <c r="I18" i="21" l="1"/>
  <c r="H5" i="17" l="1"/>
  <c r="E18" i="21"/>
  <c r="F18" i="21"/>
  <c r="D27" i="9" l="1"/>
  <c r="D22" i="9"/>
  <c r="D5" i="9"/>
  <c r="D10" i="9" l="1"/>
  <c r="E10" i="9" s="1"/>
  <c r="E35" i="9"/>
  <c r="E34" i="9"/>
  <c r="E33" i="9"/>
  <c r="E32" i="9"/>
  <c r="E31" i="9"/>
  <c r="E30" i="9"/>
  <c r="E29" i="9"/>
  <c r="E28" i="9"/>
  <c r="E27" i="9"/>
  <c r="E26" i="9"/>
  <c r="E25" i="9"/>
  <c r="E24" i="9"/>
  <c r="E23" i="9"/>
  <c r="E22" i="9"/>
  <c r="E18" i="9"/>
  <c r="E17" i="9"/>
  <c r="E16" i="9"/>
  <c r="E15" i="9"/>
  <c r="E14" i="9"/>
  <c r="E13" i="9"/>
  <c r="E12" i="9"/>
  <c r="E11" i="9"/>
  <c r="E9" i="9"/>
  <c r="E8" i="9"/>
  <c r="E7" i="9"/>
  <c r="E6" i="9"/>
  <c r="E5" i="9"/>
  <c r="E25" i="7"/>
  <c r="E24" i="7"/>
  <c r="E23" i="7"/>
  <c r="E22" i="7"/>
  <c r="E21" i="7"/>
  <c r="E20" i="7"/>
  <c r="E19" i="7"/>
  <c r="E18" i="7"/>
  <c r="E17" i="7"/>
  <c r="E13" i="7"/>
  <c r="E12" i="7"/>
  <c r="E11" i="7"/>
  <c r="E10" i="7"/>
  <c r="E9" i="7"/>
  <c r="E8" i="7"/>
  <c r="E7" i="7"/>
  <c r="E6" i="7"/>
  <c r="E5" i="7"/>
  <c r="H33" i="4" l="1"/>
  <c r="H34" i="4"/>
  <c r="H35" i="4"/>
  <c r="H36" i="4"/>
  <c r="H12" i="4" l="1"/>
  <c r="I38" i="4" l="1"/>
  <c r="H38" i="4"/>
  <c r="I37" i="4"/>
  <c r="H37" i="4"/>
  <c r="I36" i="4"/>
  <c r="I35" i="4"/>
  <c r="I34" i="4"/>
  <c r="I33" i="4"/>
  <c r="I32" i="4"/>
  <c r="H32" i="4"/>
  <c r="I31" i="4"/>
  <c r="H31" i="4"/>
  <c r="I30" i="4"/>
  <c r="H30" i="4"/>
  <c r="I29" i="4"/>
  <c r="H29" i="4"/>
  <c r="I28" i="4"/>
  <c r="H28" i="4"/>
  <c r="I27" i="4"/>
  <c r="H27" i="4"/>
  <c r="H25" i="4" l="1"/>
  <c r="I25" i="4"/>
  <c r="I24" i="4"/>
  <c r="I26" i="4"/>
  <c r="H24" i="4"/>
  <c r="H26" i="4"/>
  <c r="H18" i="4" l="1"/>
  <c r="I20" i="4" l="1"/>
  <c r="H20" i="4"/>
  <c r="I19" i="4"/>
  <c r="H19" i="4"/>
  <c r="I18" i="4"/>
  <c r="I17" i="4"/>
  <c r="H17" i="4"/>
  <c r="I16" i="4"/>
  <c r="H16" i="4"/>
  <c r="I15" i="4"/>
  <c r="H15" i="4"/>
  <c r="I14" i="4"/>
  <c r="H14" i="4"/>
  <c r="I13" i="4"/>
  <c r="H13" i="4"/>
  <c r="I12" i="4"/>
  <c r="I11" i="4"/>
  <c r="H11" i="4"/>
  <c r="I10" i="4"/>
  <c r="H10" i="4"/>
  <c r="I9" i="4"/>
  <c r="H9" i="4"/>
  <c r="I8" i="4" l="1"/>
  <c r="I7" i="4"/>
  <c r="H6" i="4"/>
  <c r="I6" i="4"/>
  <c r="H8" i="4"/>
  <c r="H7" i="4"/>
</calcChain>
</file>

<file path=xl/sharedStrings.xml><?xml version="1.0" encoding="utf-8"?>
<sst xmlns="http://schemas.openxmlformats.org/spreadsheetml/2006/main" count="469" uniqueCount="205">
  <si>
    <t>Уровень напряжения</t>
  </si>
  <si>
    <t>Категория надежности</t>
  </si>
  <si>
    <t>динамика</t>
  </si>
  <si>
    <t>Юридические лица шт.</t>
  </si>
  <si>
    <t>Физические лица шт.</t>
  </si>
  <si>
    <t>Всего</t>
  </si>
  <si>
    <t>1кат</t>
  </si>
  <si>
    <t>2кат</t>
  </si>
  <si>
    <t>3кат</t>
  </si>
  <si>
    <t>BH</t>
  </si>
  <si>
    <t>CH1</t>
  </si>
  <si>
    <t>CH2</t>
  </si>
  <si>
    <t>Юридические лица</t>
  </si>
  <si>
    <t>№ п/п</t>
  </si>
  <si>
    <t>Наименование</t>
  </si>
  <si>
    <t>1.</t>
  </si>
  <si>
    <t>1.1.</t>
  </si>
  <si>
    <t>1.1.1.</t>
  </si>
  <si>
    <t>ВН</t>
  </si>
  <si>
    <t>1.1.2.</t>
  </si>
  <si>
    <t>СН1</t>
  </si>
  <si>
    <t>1.1.3.</t>
  </si>
  <si>
    <t>СН2</t>
  </si>
  <si>
    <t>1.1.4.</t>
  </si>
  <si>
    <t>НН</t>
  </si>
  <si>
    <t>1.2.</t>
  </si>
  <si>
    <t>1.2.1.</t>
  </si>
  <si>
    <t>1.2.2.</t>
  </si>
  <si>
    <t>1.2.3.</t>
  </si>
  <si>
    <t>1.3.</t>
  </si>
  <si>
    <t>1.3.1.</t>
  </si>
  <si>
    <t>Физические лица</t>
  </si>
  <si>
    <t>1.3.2.</t>
  </si>
  <si>
    <t>Количество точек поставки всего</t>
  </si>
  <si>
    <t>Количество точек поставки, оборудованных приборами учета</t>
  </si>
  <si>
    <t>Вводные устройства в многоквартирные дома</t>
  </si>
  <si>
    <t>Бесхозяйные объекты электросетевого хозяйства</t>
  </si>
  <si>
    <t>Приборы учета с возможностью дистанционного сбора данных</t>
  </si>
  <si>
    <t>220 кВ</t>
  </si>
  <si>
    <t>110 кВ</t>
  </si>
  <si>
    <t>35 кВ</t>
  </si>
  <si>
    <t>Длина воздушных линий, км</t>
  </si>
  <si>
    <t>1.4.</t>
  </si>
  <si>
    <t>2.</t>
  </si>
  <si>
    <t>Длина кабельных линий, км</t>
  </si>
  <si>
    <t>2.1.</t>
  </si>
  <si>
    <t>2.2.</t>
  </si>
  <si>
    <t>2.3.</t>
  </si>
  <si>
    <t>2.4.</t>
  </si>
  <si>
    <t>3.</t>
  </si>
  <si>
    <t>Количество подстанций, в т.ч.</t>
  </si>
  <si>
    <t>3.1.</t>
  </si>
  <si>
    <t>3.2.</t>
  </si>
  <si>
    <t>35 кв</t>
  </si>
  <si>
    <t>3.3.</t>
  </si>
  <si>
    <t>6 (10) кВ</t>
  </si>
  <si>
    <t>Износ, %*</t>
  </si>
  <si>
    <t>-</t>
  </si>
  <si>
    <t>Воздушные линии</t>
  </si>
  <si>
    <t>Кабельные линии</t>
  </si>
  <si>
    <t>1.2.4.</t>
  </si>
  <si>
    <t>Подстанции</t>
  </si>
  <si>
    <t>1.3.3.</t>
  </si>
  <si>
    <t>1.3.4.</t>
  </si>
  <si>
    <t>Показатель</t>
  </si>
  <si>
    <t>Невостребованная мощность, МВт</t>
  </si>
  <si>
    <t>Прогноз увеличения невостребованной мощности на основании инвестиционной программы, МВт</t>
  </si>
  <si>
    <t>Категория присоединения потребителей услуг по передаче электрической энергии в разбивке по мощности, в динамике по годам</t>
  </si>
  <si>
    <t>до 15 кВт включительно</t>
  </si>
  <si>
    <t>свыше 15 кВт и до 150 кВт включительно</t>
  </si>
  <si>
    <t>свыше 150 кВт и менее 670 кВт</t>
  </si>
  <si>
    <t>не менее 670 кВт</t>
  </si>
  <si>
    <t>объекты по производству электрической энергии</t>
  </si>
  <si>
    <t>Изме-нение,</t>
  </si>
  <si>
    <t xml:space="preserve"> %</t>
  </si>
  <si>
    <t>Число заявок на технологическое присоединение, поданных заявителями, штуки</t>
  </si>
  <si>
    <t>Число заявок на технологическое присоединение, по которым направлен проект договора об осуществлении технологического присоединения к электрическим сетям, штуки</t>
  </si>
  <si>
    <t>Число заявок на технологическое присоединение, по которым направлен проект договора об осуществлении технологического присоединения к электрическим сетям с нарушением сроков, подтвержденным актами контролирующих организаций и (или) решениями суда, штуки, в том числе:</t>
  </si>
  <si>
    <t>по вине сетевой организации</t>
  </si>
  <si>
    <t>по вине сторонних лиц</t>
  </si>
  <si>
    <t>Средняя продолжительность подготовки и направления проекта договора об осуществлении технологического присоединения к электрическим сетям, дней</t>
  </si>
  <si>
    <t>Число заключенных договоров об осуществлении технологического присоединения к электрическим сетям, штуки</t>
  </si>
  <si>
    <t>Число исполненных договоров об осуществлении технологического присоединения к электрическим сетям, штуки</t>
  </si>
  <si>
    <t>Число исполненных договоров об осуществлении технологического присоединения к электрическим сетям, по которым произошло нарушение сроков, подтвержденное актами контролирующих организаций и (или) решениями суда, штуки, в том числе:</t>
  </si>
  <si>
    <t>7.1.</t>
  </si>
  <si>
    <t>7.2.</t>
  </si>
  <si>
    <t>по вине заявителя</t>
  </si>
  <si>
    <t>Средняя продолжительность исполнения договоров об осуществлении технологического присоединения к электрическим сетям, дней</t>
  </si>
  <si>
    <t>прочее (указать)</t>
  </si>
  <si>
    <t>3.4.</t>
  </si>
  <si>
    <t>организация коммерческого учета электрической энергии</t>
  </si>
  <si>
    <t>на заключение договора на оказание услуг по передаче электрической энергии</t>
  </si>
  <si>
    <t>по технологическому присоединению</t>
  </si>
  <si>
    <t>Заявка на оказание услуг</t>
  </si>
  <si>
    <t>2.6.</t>
  </si>
  <si>
    <t>техническое обслуживание объектов электросетевого хозяйства</t>
  </si>
  <si>
    <t>2.5.</t>
  </si>
  <si>
    <t>качество обслуживания</t>
  </si>
  <si>
    <t>коммерческий учет электрической энергии</t>
  </si>
  <si>
    <t>осуществление технологического присоединения</t>
  </si>
  <si>
    <t>качество электрической энергии</t>
  </si>
  <si>
    <t>2.1.2.</t>
  </si>
  <si>
    <t>качество услуг по передаче электрической энергии</t>
  </si>
  <si>
    <t>2.1.1.</t>
  </si>
  <si>
    <t>оказание услуг по передаче электрической энергии, в том числе:</t>
  </si>
  <si>
    <t>Жалобы</t>
  </si>
  <si>
    <t>1.6.</t>
  </si>
  <si>
    <t>техническое обслуживание электросетевых объектов</t>
  </si>
  <si>
    <t>1.5.</t>
  </si>
  <si>
    <t>оказание услуг по передаче электрической энергии</t>
  </si>
  <si>
    <t>Всего обращений потребителей, в том числе:</t>
  </si>
  <si>
    <t>Изме-нение, %</t>
  </si>
  <si>
    <t>Прочее</t>
  </si>
  <si>
    <t>Письменная форма с использованием почтовой связи</t>
  </si>
  <si>
    <t>Электронная форма с использованием сети Интернет</t>
  </si>
  <si>
    <t>Заочная форма с использованием телефонной связи</t>
  </si>
  <si>
    <t>Очная форма</t>
  </si>
  <si>
    <t>Формы обслуживания</t>
  </si>
  <si>
    <t>Категории обращений потребителей</t>
  </si>
  <si>
    <t>Офис обслуживания потребителей</t>
  </si>
  <si>
    <t>Тип офиса</t>
  </si>
  <si>
    <t>Адрес местонахождения</t>
  </si>
  <si>
    <t>Номер телефона, адрес электронной почты</t>
  </si>
  <si>
    <t>Режим работы</t>
  </si>
  <si>
    <t>Предоставляемые услуги</t>
  </si>
  <si>
    <t>Количество потребителей, обратившихся очно в отчетном периоде</t>
  </si>
  <si>
    <t>Среднее время на обслуживание потребителя, мин.</t>
  </si>
  <si>
    <t>Среднее время ожидания потребителя в очереди, мин.</t>
  </si>
  <si>
    <t xml:space="preserve">Количество сторонних организаций на территории офиса обслуживания </t>
  </si>
  <si>
    <t>нет</t>
  </si>
  <si>
    <t>Единица измерения</t>
  </si>
  <si>
    <t>Перечень номеров телефонов, выделенных для обслуживания потребителей:</t>
  </si>
  <si>
    <t>номер телефона</t>
  </si>
  <si>
    <t>Номер телефона по вопросам энергоснабжения:</t>
  </si>
  <si>
    <t>Номера телефонов центров обработки телефонных вызовов:</t>
  </si>
  <si>
    <t>Общее число телефонных вызовов от потребителей по выделенным номерам телефонов</t>
  </si>
  <si>
    <t>единицы</t>
  </si>
  <si>
    <t>Общее число телефонных вызовов от потребителей, на которые ответил оператор сетевой организации</t>
  </si>
  <si>
    <t>Общее число телефонных вызовов от потребителей, обработанных автоматически системой интерактивного голосового меню</t>
  </si>
  <si>
    <t>Среднее время ожидания ответа потребителем при телефонном вызове на выделенные номера телефонов за текущий период</t>
  </si>
  <si>
    <t>мин.</t>
  </si>
  <si>
    <t>Среднее время обработки телефонного вызова от потребителя на выделенные номера телефонов за текущий период</t>
  </si>
  <si>
    <t>Мероприятия не проводились.</t>
  </si>
  <si>
    <t>Дата обращения</t>
  </si>
  <si>
    <t>Форма обращения</t>
  </si>
  <si>
    <t>Обращения</t>
  </si>
  <si>
    <t>Заочное обращение посредством телефонной связи</t>
  </si>
  <si>
    <t>Заочное обращение посредством сети Интернет</t>
  </si>
  <si>
    <t>Письменное обращение посредством почтовой связи</t>
  </si>
  <si>
    <t>Оказание услуг по передаче электрической энергии</t>
  </si>
  <si>
    <t>Техническое обслуживание электросетевых объектов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</si>
  <si>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</si>
  <si>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</si>
  <si>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</si>
  <si>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</si>
  <si>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</si>
  <si>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</si>
  <si>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</si>
  <si>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</si>
  <si>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</si>
  <si>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</si>
  <si>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</si>
  <si>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</si>
  <si>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ООО «Сетевое предприятие «Росэнерго» </t>
  </si>
  <si>
    <t>Прием заявок на оказание услуг по передаче электрической энергии, эксплуатационного обслуживания,  технологического присоединения</t>
  </si>
  <si>
    <t xml:space="preserve"> info@sprosenergo.ru</t>
  </si>
  <si>
    <t>8 (812) 249-91-91</t>
  </si>
  <si>
    <t>195176, Россия, г. Санкт-Петербург, ул.Панфилова, д.16А, лит.А</t>
  </si>
  <si>
    <t xml:space="preserve">1.1. Информация о количестве потребителей услуг ООО «Сетевое предприятие «Росэнерго» с разбивкой по уровням напряжения, категориям надежности потребителей и типу потребителей </t>
  </si>
  <si>
    <t xml:space="preserve">НН </t>
  </si>
  <si>
    <t>5=4-3</t>
  </si>
  <si>
    <t>4.</t>
  </si>
  <si>
    <t>5.</t>
  </si>
  <si>
    <t>СПб</t>
  </si>
  <si>
    <t>ЛО</t>
  </si>
  <si>
    <t>ООО «Сетевое предприятие «Росэнерго» на территории СПб</t>
  </si>
  <si>
    <t>ООО «Сетевое предприятие «Росэнерго» на территории ЛО</t>
  </si>
  <si>
    <t>* В данном разделе раскрыта иформация в отношении электросетевого оборудования, принадлежащего ООО «Сетевое предприятие «Росэнерго» на правах собственности.</t>
  </si>
  <si>
    <t>1. Выделен единый бесплатный абонентский номер телефона для обращений потребителей услуг по технологическому присоединению.
2. В целях оперативного получения потребителями консультаций и услуг по технологическому присоединению создана форма обратной связи на официальном сайте организации.
3. На официальном сайте организации размещены все необходимые типовые документы для подачи заявки на технологическое присоединение и заключение договора об осуществлении технологического присоединения.</t>
  </si>
  <si>
    <t>Очное обращение</t>
  </si>
  <si>
    <t>Осуществление технологического присоединения</t>
  </si>
  <si>
    <t>Коммерческий учет электрической энергии</t>
  </si>
  <si>
    <t>Качество обслуживания потребителей</t>
  </si>
  <si>
    <t>8-800-505-01-23
8-812-925-55-76</t>
  </si>
  <si>
    <t xml:space="preserve">          В целях повышения качества оказания услуг по передаче электрической энергии, ООО."Сетевое предприятие "Росэнерго" проводило ремонтные работы в отчетном периоде согласно утвержденной адресной программе ремонтов, а также программе в области энергосбережения и повышения энергетической эффективности.</t>
  </si>
  <si>
    <t>4. На официальном сайте организации реализована возможность подачи заявки через личный кабинет и отслеживания этапов обработки.</t>
  </si>
  <si>
    <t>пн. - чт. 09.00 - 18.00
пт. 09.00 - 17.00 
перерыв  с 13.00 - 13.45</t>
  </si>
  <si>
    <t>2022 год</t>
  </si>
  <si>
    <t>Опросы не проводились.</t>
  </si>
  <si>
    <t>Информация о качестве обслуживания потребителей услуг
ООО «Сетевое предприятие «Росэнерго» за 2023 год
Раздел 1. Общая информация о сетевой организации</t>
  </si>
  <si>
    <t>2023 год</t>
  </si>
  <si>
    <t>Информация о качестве обслуживания потребителей услуг
ООО «Сетевое предприятие «Росэнерго» за 2023 год
Раздел 1. Общая информация о сетевой организации
1.2. Количество точек поставки и точек поставки, оборудованных приборами учета электроэнергии</t>
  </si>
  <si>
    <t>Информация о качестве обслуживания потребителей услуг
ООО «Сетевое предприятие «Росэнерго» за 2023 год
Раздел 1. Общая информация о сетевой организации
1.3. Информация об объектах электросетевого хозяйства сетевой организации</t>
  </si>
  <si>
    <t>Информация о качестве обслуживания потребителей услуг
ООО «Сетевое предприятие «Росэнерго» за 2023 год
Раздел 2. Информация о качестве услуг по передаче электрической энергии
2.3. Мероприятия, выполненные сетевой организацией в целях повышения качества оказания услуг по передаче электрической энергии в отчетном периоде</t>
  </si>
  <si>
    <t>Информация о качестве обслуживания потребителей услуг
ООО «Сетевое предприятие «Росэнерго» за 2023 год
Раздел 3. Информация о качестве услуг по технологическому присоединению
3.1. Информация о наличии невостребованной мощности (мощности, определяемой как разность между трансформаторной мощностью центров питания и суммарной мощностью энергопринимающих устройств, непосредственно (или опосредованно) присоединенных к таким центрам питания, и энергопринимающих устройств, в отношении которых имеются заявки на технологическое присоединение) для осуществления технологического присоединения в отчетном периоде, а также о прогнозах ее увеличения</t>
  </si>
  <si>
    <t>Информация о качестве обслуживания потребителей услуг
ООО «Сетевое предприятие «Росэнерго» за 2023 год
Раздел 3. Информация о качестве услуг по технологическому присоединению
3.2. Мероприятия, выполненные сетевой организацией в целях совершенствования деятельности по технологическому присоединению в отчетном периоде</t>
  </si>
  <si>
    <t>Информация о качестве обслуживания потребителей услуг
ООО «Сетевое предприятие «Росэнерго» за 2023 год
Раздел 3. Информация о качестве услуг по технологическому присоединению
3.4. Сведения о качестве услуг по технологическому присоединению к электрическим сетям сетевой организации</t>
  </si>
  <si>
    <t>Информация о качестве обслуживания потребителей услуг
ООО «Сетевое предприятие «Росэнерго» за 2023 год
Раздел 4. Качество обслуживания
4.1. Количество обращений, поступивших в сетевую организацию (всего), обращений, содержащих жалобу и (или) обращений, содержащих заявку на оказание услуг, поступивших в сетевую организацию, а также количество обращений, по которым были заключены договоры об осуществлении технологического присоединения и (или) договоры об оказании услуг по передаче электрической энергии, а также по которым были урегулированы жалобы в отчетном периоде</t>
  </si>
  <si>
    <t>Информация о качестве обслуживания потребителей услуг
ООО «Сетевое предприятие «Росэнерго» за 2023 год
Раздел 4. Качество обслуживания
4.2. Информация о деятельности офисов обслуживания потребителей</t>
  </si>
  <si>
    <t>Информация о качестве обслуживания потребителей услуг
ООО «Сетевое предприятие «Росэнерго» за 2023 год
Раздел 4. Качество обслуживания
4.3. Информация о заочном обслуживании потребителей посредством телефонной связи</t>
  </si>
  <si>
    <t>Информация о качестве обслуживания потребителей услуг
ООО «Сетевое предприятие «Росэнерго» за 2023 год
Раздел 4. Качество обслуживания
4.6. Мероприятия, направленные на работу с социально уязвимыми группами населения (пенсионеры, инвалиды, многодетные семьи, участники ВОВ и боевых действий) на территориях других государств в соответствии с Федеральным законом от 12 января 1995 г. N 5-ФЗ "О ветеранах", матери-одиночки, участники ликвидации аварии на Чернобыльской АЭС и приравненные к ним категории граждан в соответствии с Законом Российской Федерации от 15.05.1991 N 1244-1 "О социальной защите граждан, подвергшихся воздействию радиации вследствие катастрофы на Чернобыльской АЭС"</t>
  </si>
  <si>
    <t>Информация о качестве обслуживания потребителей услуг
ООО «Сетевое предприятие «Росэнерго» за 2023 год
Раздел 4. Качество обслуживания
4.7. Темы и результаты опросов потребителей, проводимых сетевой организацией для выявления мнения потребителей о качестве обслуживания, в рамках исполнения Единых стандартов качества обслуживания сетевыми организациями потребителей услуг сетевых организаций</t>
  </si>
  <si>
    <t>Информация о качестве обслуживания потребителей услуг
ООО «Сетевое предприятие «Росэнерго» за 2023 год
Раздел 4. Качество обслуживания
4.9. Информация по обращениям потребителей</t>
  </si>
  <si>
    <t>Информация о качестве обслуживания потребителей услуг
ООО «Сетевое предприятие «Росэнерго» за 2023 год
Раздел 1. Общая информация о сетевой организации
1.4. Уровень физического износа объектов электросетевого хозяйства сетевой организации</t>
  </si>
  <si>
    <t>Итого за 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</si>
</sst>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\ _₽_-;\-* #,##0.00\ _₽_-;_-* &quot;-&quot;??\ _₽_-;_-@_-"/>
    <numFmt numFmtId="165" formatCode="0.000"/>
    <numFmt numFmtId="166" formatCode="0.0"/>
    <numFmt numFmtId="167" formatCode="_-* #,##0\ _₽_-;\-* #,##0\ _₽_-;_-* &quot;-&quot;??\ _₽_-;_-@_-"/>
  </numFmts>
  <fonts count="2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b/>
      <sz val="12"/>
      <color theme="1" tint="0.34998626667073579"/>
      <name val="Times New Roman"/>
      <family val="1"/>
      <charset val="204"/>
    </font>
    <font>
      <sz val="10"/>
      <color theme="1" tint="0.34998626667073579"/>
      <name val="Times New Roman"/>
      <family val="1"/>
      <charset val="204"/>
    </font>
    <font>
      <b/>
      <sz val="10"/>
      <color theme="1" tint="0.34998626667073579"/>
      <name val="Times New Roman"/>
      <family val="1"/>
      <charset val="204"/>
    </font>
    <font>
      <sz val="12"/>
      <color theme="1" tint="0.34998626667073579"/>
      <name val="Times New Roman"/>
      <family val="1"/>
      <charset val="204"/>
    </font>
    <font>
      <u/>
      <sz val="11"/>
      <color theme="1" tint="0.34998626667073579"/>
      <name val="Times New Roman"/>
      <family val="1"/>
      <charset val="204"/>
    </font>
    <font>
      <b/>
      <sz val="12"/>
      <color theme="0" tint="-0.499984740745262"/>
      <name val="Times New Roman"/>
      <family val="1"/>
      <charset val="204"/>
    </font>
    <font>
      <sz val="12"/>
      <color theme="0" tint="-0.499984740745262"/>
      <name val="Times New Roman"/>
      <family val="1"/>
      <charset val="204"/>
    </font>
    <font>
      <i/>
      <sz val="11"/>
      <color theme="0" tint="-0.499984740745262"/>
      <name val="Times New Roman"/>
      <family val="1"/>
      <charset val="204"/>
    </font>
    <font>
      <i/>
      <sz val="12"/>
      <color theme="0" tint="-0.499984740745262"/>
      <name val="Times New Roman"/>
      <family val="1"/>
      <charset val="204"/>
    </font>
    <font>
      <b/>
      <sz val="12"/>
      <color theme="1" tint="0.499984740745262"/>
      <name val="Times New Roman"/>
      <family val="1"/>
      <charset val="204"/>
    </font>
    <font>
      <sz val="12"/>
      <color theme="1" tint="0.499984740745262"/>
      <name val="Times New Roman"/>
      <family val="1"/>
      <charset val="204"/>
    </font>
    <font>
      <b/>
      <sz val="9"/>
      <color theme="1" tint="0.499984740745262"/>
      <name val="Times New Roman"/>
      <family val="1"/>
      <charset val="204"/>
    </font>
    <font>
      <sz val="9"/>
      <color theme="1" tint="0.499984740745262"/>
      <name val="Times New Roman"/>
      <family val="1"/>
      <charset val="204"/>
    </font>
    <font>
      <sz val="12"/>
      <color rgb="FF0000FF"/>
      <name val="Times New Roman"/>
      <family val="1"/>
      <charset val="204"/>
    </font>
    <font>
      <i/>
      <sz val="11"/>
      <color theme="1" tint="0.34998626667073579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/>
    <xf numFmtId="0" fontId="2" fillId="0" borderId="0"/>
    <xf numFmtId="0" fontId="2" fillId="0" borderId="0"/>
    <xf numFmtId="0" fontId="1" fillId="0" borderId="0"/>
    <xf numFmtId="0" fontId="3" fillId="0" borderId="0"/>
    <xf numFmtId="0" fontId="1" fillId="0" borderId="0"/>
    <xf numFmtId="9" fontId="3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134">
    <xf numFmtId="0" fontId="0" fillId="0" borderId="0" xfId="0"/>
    <xf numFmtId="0" fontId="4" fillId="0" borderId="0" xfId="4" applyFont="1"/>
    <xf numFmtId="0" fontId="8" fillId="0" borderId="0" xfId="1" applyFont="1" applyFill="1" applyBorder="1"/>
    <xf numFmtId="0" fontId="8" fillId="0" borderId="1" xfId="1" applyNumberFormat="1" applyFont="1" applyFill="1" applyBorder="1" applyAlignment="1" applyProtection="1">
      <alignment horizontal="center" vertical="center" wrapText="1"/>
    </xf>
    <xf numFmtId="3" fontId="9" fillId="0" borderId="1" xfId="1" applyNumberFormat="1" applyFont="1" applyFill="1" applyBorder="1" applyAlignment="1" applyProtection="1">
      <alignment horizontal="center" vertical="center" wrapText="1"/>
    </xf>
    <xf numFmtId="165" fontId="8" fillId="0" borderId="1" xfId="1" applyNumberFormat="1" applyFont="1" applyFill="1" applyBorder="1" applyAlignment="1" applyProtection="1">
      <alignment horizontal="center" vertical="center" wrapText="1"/>
    </xf>
    <xf numFmtId="0" fontId="10" fillId="0" borderId="0" xfId="4" applyFont="1"/>
    <xf numFmtId="0" fontId="7" fillId="0" borderId="1" xfId="4" applyFont="1" applyBorder="1" applyAlignment="1">
      <alignment horizontal="center" vertical="center" wrapText="1"/>
    </xf>
    <xf numFmtId="0" fontId="10" fillId="0" borderId="0" xfId="4" applyFont="1" applyFill="1"/>
    <xf numFmtId="0" fontId="7" fillId="0" borderId="0" xfId="4" applyFont="1" applyAlignment="1">
      <alignment vertical="top" wrapText="1"/>
    </xf>
    <xf numFmtId="0" fontId="7" fillId="0" borderId="5" xfId="4" applyFont="1" applyBorder="1" applyAlignment="1">
      <alignment horizontal="center" vertical="center" wrapText="1"/>
    </xf>
    <xf numFmtId="0" fontId="7" fillId="0" borderId="7" xfId="4" applyFont="1" applyBorder="1" applyAlignment="1">
      <alignment horizontal="center" vertical="center" wrapText="1"/>
    </xf>
    <xf numFmtId="0" fontId="7" fillId="0" borderId="6" xfId="4" applyFont="1" applyBorder="1" applyAlignment="1">
      <alignment horizontal="center" vertical="center" wrapText="1"/>
    </xf>
    <xf numFmtId="0" fontId="7" fillId="0" borderId="11" xfId="4" applyFont="1" applyBorder="1" applyAlignment="1">
      <alignment horizontal="center" vertical="center" wrapText="1"/>
    </xf>
    <xf numFmtId="0" fontId="10" fillId="0" borderId="8" xfId="4" applyFont="1" applyBorder="1" applyAlignment="1">
      <alignment horizontal="justify" vertical="center" wrapText="1"/>
    </xf>
    <xf numFmtId="0" fontId="10" fillId="0" borderId="2" xfId="4" applyFont="1" applyBorder="1" applyAlignment="1">
      <alignment horizontal="right" vertical="center" wrapText="1"/>
    </xf>
    <xf numFmtId="0" fontId="10" fillId="0" borderId="12" xfId="4" applyFont="1" applyBorder="1" applyAlignment="1">
      <alignment horizontal="center" vertical="center" wrapText="1"/>
    </xf>
    <xf numFmtId="0" fontId="10" fillId="0" borderId="9" xfId="4" applyFont="1" applyBorder="1" applyAlignment="1">
      <alignment horizontal="justify" vertical="center" wrapText="1"/>
    </xf>
    <xf numFmtId="0" fontId="10" fillId="0" borderId="3" xfId="4" applyFont="1" applyBorder="1" applyAlignment="1">
      <alignment horizontal="right" vertical="center" wrapText="1"/>
    </xf>
    <xf numFmtId="0" fontId="7" fillId="0" borderId="12" xfId="4" applyFont="1" applyBorder="1" applyAlignment="1">
      <alignment horizontal="center" vertical="center" wrapText="1"/>
    </xf>
    <xf numFmtId="0" fontId="10" fillId="0" borderId="13" xfId="4" applyFont="1" applyBorder="1" applyAlignment="1">
      <alignment horizontal="center" vertical="center" wrapText="1"/>
    </xf>
    <xf numFmtId="0" fontId="10" fillId="0" borderId="10" xfId="4" applyFont="1" applyBorder="1" applyAlignment="1">
      <alignment horizontal="justify" vertical="center" wrapText="1"/>
    </xf>
    <xf numFmtId="0" fontId="10" fillId="0" borderId="4" xfId="4" applyFont="1" applyBorder="1" applyAlignment="1">
      <alignment horizontal="right" vertical="center" wrapText="1"/>
    </xf>
    <xf numFmtId="0" fontId="10" fillId="0" borderId="1" xfId="4" applyFont="1" applyBorder="1" applyAlignment="1">
      <alignment vertical="center" wrapText="1"/>
    </xf>
    <xf numFmtId="16" fontId="10" fillId="0" borderId="1" xfId="4" applyNumberFormat="1" applyFont="1" applyBorder="1" applyAlignment="1">
      <alignment horizontal="center" vertical="center" wrapText="1"/>
    </xf>
    <xf numFmtId="0" fontId="10" fillId="0" borderId="1" xfId="4" applyFont="1" applyBorder="1" applyAlignment="1">
      <alignment horizontal="center" vertical="center" wrapText="1"/>
    </xf>
    <xf numFmtId="0" fontId="11" fillId="0" borderId="1" xfId="7" applyFont="1" applyBorder="1" applyAlignment="1">
      <alignment horizontal="center" vertical="center" wrapText="1"/>
    </xf>
    <xf numFmtId="0" fontId="10" fillId="0" borderId="1" xfId="4" applyFont="1" applyFill="1" applyBorder="1" applyAlignment="1">
      <alignment horizontal="center" vertical="center" wrapText="1"/>
    </xf>
    <xf numFmtId="0" fontId="10" fillId="0" borderId="1" xfId="4" applyFont="1" applyFill="1" applyBorder="1" applyAlignment="1">
      <alignment vertical="center" wrapText="1"/>
    </xf>
    <xf numFmtId="1" fontId="10" fillId="0" borderId="1" xfId="4" applyNumberFormat="1" applyFont="1" applyFill="1" applyBorder="1" applyAlignment="1">
      <alignment horizontal="center" vertical="center" wrapText="1"/>
    </xf>
    <xf numFmtId="9" fontId="10" fillId="0" borderId="1" xfId="8" applyFont="1" applyFill="1" applyBorder="1" applyAlignment="1">
      <alignment horizontal="center" vertical="center" wrapText="1"/>
    </xf>
    <xf numFmtId="16" fontId="10" fillId="0" borderId="1" xfId="4" applyNumberFormat="1" applyFont="1" applyFill="1" applyBorder="1" applyAlignment="1">
      <alignment horizontal="center" vertical="center" wrapText="1"/>
    </xf>
    <xf numFmtId="14" fontId="10" fillId="0" borderId="1" xfId="4" applyNumberFormat="1" applyFont="1" applyFill="1" applyBorder="1" applyAlignment="1">
      <alignment horizontal="center" vertical="center" wrapText="1"/>
    </xf>
    <xf numFmtId="3" fontId="8" fillId="0" borderId="1" xfId="1" applyNumberFormat="1" applyFont="1" applyBorder="1" applyAlignment="1">
      <alignment horizontal="center" vertical="center" wrapText="1"/>
    </xf>
    <xf numFmtId="0" fontId="7" fillId="0" borderId="1" xfId="4" applyFont="1" applyBorder="1" applyAlignment="1">
      <alignment horizontal="center" vertical="center" wrapText="1"/>
    </xf>
    <xf numFmtId="0" fontId="13" fillId="0" borderId="0" xfId="4" applyFont="1"/>
    <xf numFmtId="49" fontId="12" fillId="0" borderId="1" xfId="4" applyNumberFormat="1" applyFont="1" applyBorder="1" applyAlignment="1">
      <alignment horizontal="center" vertical="center" wrapText="1"/>
    </xf>
    <xf numFmtId="0" fontId="12" fillId="0" borderId="1" xfId="4" applyFont="1" applyBorder="1" applyAlignment="1">
      <alignment horizontal="center" vertical="center" wrapText="1"/>
    </xf>
    <xf numFmtId="0" fontId="12" fillId="0" borderId="1" xfId="4" applyFont="1" applyBorder="1" applyAlignment="1">
      <alignment horizontal="center"/>
    </xf>
    <xf numFmtId="49" fontId="12" fillId="0" borderId="1" xfId="4" applyNumberFormat="1" applyFont="1" applyFill="1" applyBorder="1" applyAlignment="1">
      <alignment horizontal="center" vertical="center" wrapText="1"/>
    </xf>
    <xf numFmtId="0" fontId="12" fillId="0" borderId="1" xfId="4" applyFont="1" applyFill="1" applyBorder="1" applyAlignment="1">
      <alignment horizontal="center" vertical="center" wrapText="1"/>
    </xf>
    <xf numFmtId="0" fontId="12" fillId="0" borderId="1" xfId="4" applyFont="1" applyFill="1" applyBorder="1" applyAlignment="1">
      <alignment horizontal="center" vertical="center"/>
    </xf>
    <xf numFmtId="0" fontId="13" fillId="0" borderId="1" xfId="4" applyFont="1" applyFill="1" applyBorder="1" applyAlignment="1">
      <alignment horizontal="justify" vertical="center" wrapText="1"/>
    </xf>
    <xf numFmtId="0" fontId="13" fillId="0" borderId="1" xfId="4" applyFont="1" applyFill="1" applyBorder="1" applyAlignment="1">
      <alignment horizontal="right" vertical="center" wrapText="1"/>
    </xf>
    <xf numFmtId="49" fontId="14" fillId="3" borderId="1" xfId="4" applyNumberFormat="1" applyFont="1" applyFill="1" applyBorder="1" applyAlignment="1">
      <alignment horizontal="center" vertical="center" wrapText="1"/>
    </xf>
    <xf numFmtId="0" fontId="14" fillId="3" borderId="1" xfId="4" applyFont="1" applyFill="1" applyBorder="1" applyAlignment="1">
      <alignment horizontal="justify" vertical="center" wrapText="1"/>
    </xf>
    <xf numFmtId="0" fontId="14" fillId="3" borderId="1" xfId="4" applyFont="1" applyFill="1" applyBorder="1" applyAlignment="1">
      <alignment horizontal="right" vertical="center" wrapText="1"/>
    </xf>
    <xf numFmtId="0" fontId="13" fillId="0" borderId="1" xfId="4" applyFont="1" applyFill="1" applyBorder="1" applyAlignment="1">
      <alignment horizontal="left" vertical="center" wrapText="1"/>
    </xf>
    <xf numFmtId="0" fontId="12" fillId="0" borderId="1" xfId="4" applyFont="1" applyFill="1" applyBorder="1" applyAlignment="1">
      <alignment horizontal="center"/>
    </xf>
    <xf numFmtId="49" fontId="13" fillId="0" borderId="0" xfId="4" applyNumberFormat="1" applyFont="1"/>
    <xf numFmtId="0" fontId="12" fillId="0" borderId="1" xfId="4" applyFont="1" applyBorder="1" applyAlignment="1">
      <alignment horizontal="center" vertical="center"/>
    </xf>
    <xf numFmtId="0" fontId="13" fillId="0" borderId="1" xfId="4" applyFont="1" applyBorder="1" applyAlignment="1">
      <alignment horizontal="justify" vertical="center" wrapText="1"/>
    </xf>
    <xf numFmtId="166" fontId="13" fillId="0" borderId="1" xfId="4" applyNumberFormat="1" applyFont="1" applyBorder="1" applyAlignment="1">
      <alignment horizontal="right" vertical="center" wrapText="1"/>
    </xf>
    <xf numFmtId="1" fontId="13" fillId="0" borderId="1" xfId="4" applyNumberFormat="1" applyFont="1" applyBorder="1"/>
    <xf numFmtId="0" fontId="15" fillId="0" borderId="1" xfId="4" applyFont="1" applyBorder="1" applyAlignment="1">
      <alignment horizontal="center" vertical="center" wrapText="1"/>
    </xf>
    <xf numFmtId="0" fontId="15" fillId="0" borderId="1" xfId="4" applyFont="1" applyBorder="1" applyAlignment="1">
      <alignment horizontal="justify" vertical="center" wrapText="1"/>
    </xf>
    <xf numFmtId="166" fontId="15" fillId="3" borderId="1" xfId="4" applyNumberFormat="1" applyFont="1" applyFill="1" applyBorder="1" applyAlignment="1">
      <alignment horizontal="right" vertical="center" wrapText="1"/>
    </xf>
    <xf numFmtId="1" fontId="15" fillId="0" borderId="1" xfId="4" applyNumberFormat="1" applyFont="1" applyBorder="1"/>
    <xf numFmtId="165" fontId="13" fillId="0" borderId="1" xfId="4" applyNumberFormat="1" applyFont="1" applyBorder="1"/>
    <xf numFmtId="165" fontId="15" fillId="0" borderId="1" xfId="4" applyNumberFormat="1" applyFont="1" applyBorder="1"/>
    <xf numFmtId="2" fontId="13" fillId="0" borderId="1" xfId="4" applyNumberFormat="1" applyFont="1" applyBorder="1"/>
    <xf numFmtId="2" fontId="15" fillId="0" borderId="1" xfId="4" applyNumberFormat="1" applyFont="1" applyBorder="1"/>
    <xf numFmtId="165" fontId="13" fillId="0" borderId="0" xfId="4" applyNumberFormat="1" applyFont="1"/>
    <xf numFmtId="0" fontId="13" fillId="0" borderId="0" xfId="4" applyFont="1" applyFill="1"/>
    <xf numFmtId="0" fontId="12" fillId="0" borderId="0" xfId="4" applyFont="1" applyFill="1"/>
    <xf numFmtId="0" fontId="13" fillId="0" borderId="1" xfId="4" applyFont="1" applyFill="1" applyBorder="1" applyAlignment="1">
      <alignment horizontal="center" vertical="center" wrapText="1"/>
    </xf>
    <xf numFmtId="0" fontId="17" fillId="0" borderId="0" xfId="4" applyFont="1" applyFill="1"/>
    <xf numFmtId="0" fontId="17" fillId="0" borderId="1" xfId="4" applyFont="1" applyFill="1" applyBorder="1" applyAlignment="1">
      <alignment vertical="center" wrapText="1"/>
    </xf>
    <xf numFmtId="0" fontId="17" fillId="0" borderId="1" xfId="4" applyFont="1" applyFill="1" applyBorder="1" applyAlignment="1">
      <alignment horizontal="right" vertical="center" wrapText="1"/>
    </xf>
    <xf numFmtId="9" fontId="17" fillId="0" borderId="1" xfId="8" applyFont="1" applyFill="1" applyBorder="1" applyAlignment="1">
      <alignment horizontal="right" vertical="center" wrapText="1"/>
    </xf>
    <xf numFmtId="9" fontId="17" fillId="0" borderId="1" xfId="8" applyFont="1" applyFill="1" applyBorder="1" applyAlignment="1">
      <alignment horizontal="center" vertical="center" wrapText="1"/>
    </xf>
    <xf numFmtId="16" fontId="17" fillId="0" borderId="1" xfId="4" applyNumberFormat="1" applyFont="1" applyFill="1" applyBorder="1" applyAlignment="1">
      <alignment horizontal="center" vertical="center" wrapText="1"/>
    </xf>
    <xf numFmtId="14" fontId="17" fillId="0" borderId="0" xfId="4" applyNumberFormat="1" applyFont="1" applyFill="1"/>
    <xf numFmtId="0" fontId="17" fillId="0" borderId="0" xfId="4" applyFont="1"/>
    <xf numFmtId="0" fontId="16" fillId="0" borderId="1" xfId="4" applyFont="1" applyBorder="1" applyAlignment="1">
      <alignment horizontal="center" vertical="center" wrapText="1"/>
    </xf>
    <xf numFmtId="0" fontId="17" fillId="0" borderId="1" xfId="4" applyFont="1" applyBorder="1" applyAlignment="1">
      <alignment horizontal="center" vertical="center" wrapText="1"/>
    </xf>
    <xf numFmtId="0" fontId="17" fillId="4" borderId="1" xfId="4" applyFont="1" applyFill="1" applyBorder="1" applyAlignment="1">
      <alignment horizontal="center" vertical="center" wrapText="1"/>
    </xf>
    <xf numFmtId="164" fontId="17" fillId="4" borderId="1" xfId="4" applyNumberFormat="1" applyFont="1" applyFill="1" applyBorder="1" applyAlignment="1">
      <alignment horizontal="center" vertical="center" wrapText="1"/>
    </xf>
    <xf numFmtId="167" fontId="17" fillId="4" borderId="1" xfId="4" applyNumberFormat="1" applyFont="1" applyFill="1" applyBorder="1" applyAlignment="1">
      <alignment horizontal="center" vertical="center" wrapText="1"/>
    </xf>
    <xf numFmtId="0" fontId="18" fillId="0" borderId="1" xfId="4" applyFont="1" applyFill="1" applyBorder="1" applyAlignment="1">
      <alignment horizontal="center" vertical="center"/>
    </xf>
    <xf numFmtId="167" fontId="18" fillId="0" borderId="1" xfId="4" applyNumberFormat="1" applyFont="1" applyFill="1" applyBorder="1" applyAlignment="1">
      <alignment horizontal="center" vertical="center"/>
    </xf>
    <xf numFmtId="0" fontId="16" fillId="0" borderId="0" xfId="4" applyFont="1" applyFill="1"/>
    <xf numFmtId="0" fontId="19" fillId="0" borderId="0" xfId="4" applyFont="1" applyFill="1" applyAlignment="1">
      <alignment horizontal="center" vertical="center"/>
    </xf>
    <xf numFmtId="3" fontId="9" fillId="0" borderId="1" xfId="1" applyNumberFormat="1" applyFont="1" applyBorder="1" applyAlignment="1">
      <alignment horizontal="center" vertical="center" wrapText="1"/>
    </xf>
    <xf numFmtId="0" fontId="9" fillId="0" borderId="1" xfId="1" applyNumberFormat="1" applyFont="1" applyFill="1" applyBorder="1" applyAlignment="1" applyProtection="1">
      <alignment horizontal="center" vertical="center" wrapText="1"/>
    </xf>
    <xf numFmtId="0" fontId="9" fillId="0" borderId="1" xfId="1" applyFont="1" applyBorder="1" applyAlignment="1">
      <alignment horizontal="center" vertical="center" wrapText="1"/>
    </xf>
    <xf numFmtId="9" fontId="13" fillId="0" borderId="1" xfId="8" applyNumberFormat="1" applyFont="1" applyFill="1" applyBorder="1" applyAlignment="1">
      <alignment horizontal="center" vertical="center" wrapText="1"/>
    </xf>
    <xf numFmtId="9" fontId="20" fillId="0" borderId="1" xfId="8" applyNumberFormat="1" applyFont="1" applyFill="1" applyBorder="1" applyAlignment="1">
      <alignment horizontal="center" vertical="center" wrapText="1"/>
    </xf>
    <xf numFmtId="0" fontId="16" fillId="0" borderId="1" xfId="4" applyFont="1" applyFill="1" applyBorder="1" applyAlignment="1">
      <alignment horizontal="center" vertical="center" wrapText="1"/>
    </xf>
    <xf numFmtId="0" fontId="7" fillId="0" borderId="1" xfId="4" applyFont="1" applyFill="1" applyBorder="1" applyAlignment="1">
      <alignment horizontal="center" vertical="center" wrapText="1"/>
    </xf>
    <xf numFmtId="3" fontId="8" fillId="0" borderId="1" xfId="1" applyNumberFormat="1" applyFont="1" applyFill="1" applyBorder="1" applyAlignment="1">
      <alignment horizontal="center" vertical="center" wrapText="1"/>
    </xf>
    <xf numFmtId="0" fontId="10" fillId="0" borderId="1" xfId="4" applyFont="1" applyBorder="1" applyAlignment="1">
      <alignment horizontal="right" vertical="center" wrapText="1"/>
    </xf>
    <xf numFmtId="0" fontId="21" fillId="3" borderId="1" xfId="4" applyFont="1" applyFill="1" applyBorder="1" applyAlignment="1">
      <alignment horizontal="right" vertical="center" wrapText="1"/>
    </xf>
    <xf numFmtId="0" fontId="9" fillId="0" borderId="1" xfId="1" applyFont="1" applyFill="1" applyBorder="1" applyAlignment="1">
      <alignment horizontal="center" vertical="center" wrapText="1"/>
    </xf>
    <xf numFmtId="0" fontId="9" fillId="0" borderId="1" xfId="1" applyNumberFormat="1" applyFont="1" applyFill="1" applyBorder="1" applyAlignment="1" applyProtection="1">
      <alignment horizontal="center" vertical="center" wrapText="1"/>
    </xf>
    <xf numFmtId="0" fontId="9" fillId="0" borderId="1" xfId="1" applyFont="1" applyBorder="1" applyAlignment="1">
      <alignment horizontal="center" vertical="center" wrapText="1"/>
    </xf>
    <xf numFmtId="0" fontId="8" fillId="0" borderId="1" xfId="1" applyFont="1" applyFill="1" applyBorder="1" applyAlignment="1">
      <alignment horizontal="center" vertical="center" wrapText="1"/>
    </xf>
    <xf numFmtId="0" fontId="7" fillId="0" borderId="0" xfId="4" applyFont="1" applyAlignment="1">
      <alignment horizontal="center" vertical="top" wrapText="1"/>
    </xf>
    <xf numFmtId="0" fontId="9" fillId="2" borderId="1" xfId="1" applyFont="1" applyFill="1" applyBorder="1" applyAlignment="1">
      <alignment horizontal="center"/>
    </xf>
    <xf numFmtId="0" fontId="7" fillId="0" borderId="0" xfId="1" applyFont="1" applyFill="1" applyBorder="1" applyAlignment="1">
      <alignment horizontal="center" wrapText="1"/>
    </xf>
    <xf numFmtId="0" fontId="12" fillId="0" borderId="0" xfId="4" applyFont="1" applyBorder="1" applyAlignment="1">
      <alignment horizontal="center" vertical="top" wrapText="1"/>
    </xf>
    <xf numFmtId="0" fontId="12" fillId="2" borderId="1" xfId="4" applyFont="1" applyFill="1" applyBorder="1" applyAlignment="1">
      <alignment horizontal="center" vertical="center" wrapText="1"/>
    </xf>
    <xf numFmtId="0" fontId="12" fillId="2" borderId="1" xfId="4" applyFont="1" applyFill="1" applyBorder="1" applyAlignment="1">
      <alignment horizontal="center" vertical="top" wrapText="1"/>
    </xf>
    <xf numFmtId="0" fontId="12" fillId="0" borderId="0" xfId="4" applyFont="1" applyAlignment="1">
      <alignment horizontal="center" vertical="top" wrapText="1"/>
    </xf>
    <xf numFmtId="0" fontId="12" fillId="2" borderId="1" xfId="4" applyFont="1" applyFill="1" applyBorder="1" applyAlignment="1">
      <alignment horizontal="center"/>
    </xf>
    <xf numFmtId="0" fontId="12" fillId="0" borderId="0" xfId="4" applyFont="1" applyFill="1" applyAlignment="1">
      <alignment horizontal="center" vertical="top" wrapText="1"/>
    </xf>
    <xf numFmtId="0" fontId="12" fillId="0" borderId="0" xfId="4" applyFont="1" applyFill="1" applyAlignment="1">
      <alignment horizontal="center" vertical="top"/>
    </xf>
    <xf numFmtId="0" fontId="13" fillId="0" borderId="0" xfId="4" applyFont="1" applyFill="1" applyAlignment="1">
      <alignment horizontal="justify" vertical="top" wrapText="1"/>
    </xf>
    <xf numFmtId="0" fontId="10" fillId="0" borderId="0" xfId="4" applyFont="1" applyFill="1" applyAlignment="1">
      <alignment horizontal="justify" vertical="top" wrapText="1"/>
    </xf>
    <xf numFmtId="0" fontId="10" fillId="0" borderId="0" xfId="4" applyFont="1" applyFill="1" applyAlignment="1">
      <alignment horizontal="justify" vertical="top"/>
    </xf>
    <xf numFmtId="0" fontId="10" fillId="0" borderId="0" xfId="4" applyFont="1" applyBorder="1" applyAlignment="1">
      <alignment horizontal="justify" vertical="top" wrapText="1"/>
    </xf>
    <xf numFmtId="0" fontId="16" fillId="0" borderId="1" xfId="4" applyFont="1" applyFill="1" applyBorder="1" applyAlignment="1">
      <alignment horizontal="center" vertical="center" wrapText="1"/>
    </xf>
    <xf numFmtId="0" fontId="16" fillId="0" borderId="14" xfId="4" applyFont="1" applyFill="1" applyBorder="1" applyAlignment="1">
      <alignment horizontal="center" vertical="center" wrapText="1"/>
    </xf>
    <xf numFmtId="0" fontId="16" fillId="0" borderId="15" xfId="4" applyFont="1" applyFill="1" applyBorder="1" applyAlignment="1">
      <alignment horizontal="center" vertical="center" wrapText="1"/>
    </xf>
    <xf numFmtId="0" fontId="16" fillId="0" borderId="0" xfId="4" applyFont="1" applyFill="1" applyAlignment="1">
      <alignment horizontal="center" vertical="top" wrapText="1"/>
    </xf>
    <xf numFmtId="0" fontId="16" fillId="0" borderId="0" xfId="4" applyFont="1" applyFill="1" applyAlignment="1">
      <alignment horizontal="center" vertical="top"/>
    </xf>
    <xf numFmtId="0" fontId="7" fillId="0" borderId="0" xfId="4" applyFont="1" applyFill="1" applyAlignment="1">
      <alignment horizontal="center" vertical="top" wrapText="1"/>
    </xf>
    <xf numFmtId="0" fontId="7" fillId="0" borderId="0" xfId="4" applyFont="1" applyFill="1" applyAlignment="1">
      <alignment horizontal="center" vertical="top"/>
    </xf>
    <xf numFmtId="0" fontId="7" fillId="0" borderId="1" xfId="4" applyFont="1" applyFill="1" applyBorder="1" applyAlignment="1">
      <alignment horizontal="center" vertical="center" wrapText="1"/>
    </xf>
    <xf numFmtId="0" fontId="10" fillId="0" borderId="1" xfId="4" applyFont="1" applyBorder="1" applyAlignment="1">
      <alignment horizontal="center" vertical="center" wrapText="1"/>
    </xf>
    <xf numFmtId="0" fontId="7" fillId="0" borderId="0" xfId="4" applyFont="1" applyAlignment="1">
      <alignment horizontal="center" vertical="top"/>
    </xf>
    <xf numFmtId="0" fontId="7" fillId="0" borderId="1" xfId="4" applyFont="1" applyBorder="1" applyAlignment="1">
      <alignment horizontal="center" vertical="center" wrapText="1"/>
    </xf>
    <xf numFmtId="0" fontId="10" fillId="0" borderId="1" xfId="4" applyFont="1" applyBorder="1" applyAlignment="1">
      <alignment horizontal="left" vertical="center" wrapText="1"/>
    </xf>
    <xf numFmtId="0" fontId="10" fillId="0" borderId="1" xfId="4" applyFont="1" applyFill="1" applyBorder="1" applyAlignment="1">
      <alignment horizontal="center" vertical="center" wrapText="1"/>
    </xf>
    <xf numFmtId="0" fontId="10" fillId="0" borderId="0" xfId="4" applyFont="1" applyAlignment="1">
      <alignment horizontal="left" vertical="top" wrapText="1"/>
    </xf>
    <xf numFmtId="0" fontId="10" fillId="0" borderId="0" xfId="4" applyFont="1" applyAlignment="1">
      <alignment horizontal="left" vertical="top"/>
    </xf>
    <xf numFmtId="0" fontId="5" fillId="0" borderId="0" xfId="4" applyFont="1" applyAlignment="1">
      <alignment horizontal="justify" vertical="top" wrapText="1"/>
    </xf>
    <xf numFmtId="0" fontId="5" fillId="0" borderId="0" xfId="4" applyFont="1" applyAlignment="1">
      <alignment horizontal="justify" vertical="top"/>
    </xf>
    <xf numFmtId="0" fontId="16" fillId="0" borderId="1" xfId="4" applyFont="1" applyFill="1" applyBorder="1" applyAlignment="1">
      <alignment horizontal="center"/>
    </xf>
    <xf numFmtId="0" fontId="16" fillId="0" borderId="0" xfId="4" applyFont="1" applyAlignment="1">
      <alignment horizontal="center" vertical="top" wrapText="1"/>
    </xf>
    <xf numFmtId="0" fontId="16" fillId="0" borderId="0" xfId="4" applyFont="1" applyAlignment="1">
      <alignment horizontal="center" vertical="top"/>
    </xf>
    <xf numFmtId="0" fontId="16" fillId="0" borderId="1" xfId="4" applyFont="1" applyBorder="1" applyAlignment="1">
      <alignment horizontal="center" vertical="center" wrapText="1"/>
    </xf>
    <xf numFmtId="0" fontId="17" fillId="0" borderId="1" xfId="4" applyFont="1" applyFill="1" applyBorder="1" applyAlignment="1">
      <alignment horizontal="center" vertical="center" wrapText="1"/>
    </xf>
    <xf numFmtId="0" fontId="5" fillId="0" borderId="1" xfId="4" applyFont="1" applyFill="1" applyBorder="1" applyAlignment="1">
      <alignment horizontal="center" vertical="center" wrapText="1"/>
    </xf>
  </cellXfs>
  <cellStyles count="9">
    <cellStyle name="Normal" xfId="2"/>
    <cellStyle name="Гиперссылка" xfId="7" builtinId="8"/>
    <cellStyle name="Обычный" xfId="0" builtinId="0"/>
    <cellStyle name="Обычный 2" xfId="1"/>
    <cellStyle name="Обычный 2 2" xfId="5"/>
    <cellStyle name="Обычный 3" xfId="3"/>
    <cellStyle name="Обычный 4" xfId="4"/>
    <cellStyle name="Процентный" xfId="8" builtinId="5"/>
    <cellStyle name="Процентный 2" xfId="6"/>
  </cellStyles>
  <dxfs count="0"/>
  <tableStyles count="0" defaultTableStyle="TableStyleMedium9" defaultPivotStyle="PivotStyleLight16"/>
  <colors>
    <mruColors>
      <color rgb="FF0000FF"/>
      <color rgb="FF00FF00"/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hyperlink" Target="mailto:info@nesk.su" TargetMode="Externa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8"/>
  <sheetViews>
    <sheetView view="pageBreakPreview" topLeftCell="A2" zoomScaleNormal="100" zoomScaleSheetLayoutView="100" workbookViewId="0">
      <selection activeCell="G15" sqref="G15"/>
    </sheetView>
  </sheetViews>
  <sheetFormatPr defaultColWidth="9.140625" defaultRowHeight="12.75" x14ac:dyDescent="0.2"/>
  <cols>
    <col min="1" max="1" width="18.140625" style="2" customWidth="1"/>
    <col min="2" max="2" width="15.5703125" style="2" customWidth="1"/>
    <col min="3" max="9" width="15.140625" style="2" customWidth="1"/>
    <col min="10" max="16384" width="9.140625" style="2"/>
  </cols>
  <sheetData>
    <row r="1" spans="1:9" ht="67.5" customHeight="1" x14ac:dyDescent="0.2">
      <c r="A1" s="97" t="s">
        <v>189</v>
      </c>
      <c r="B1" s="97"/>
      <c r="C1" s="97"/>
      <c r="D1" s="97"/>
      <c r="E1" s="97"/>
      <c r="F1" s="97"/>
      <c r="G1" s="97"/>
      <c r="H1" s="97"/>
      <c r="I1" s="97"/>
    </row>
    <row r="2" spans="1:9" ht="30.75" customHeight="1" x14ac:dyDescent="0.25">
      <c r="A2" s="99" t="s">
        <v>168</v>
      </c>
      <c r="B2" s="99"/>
      <c r="C2" s="99"/>
      <c r="D2" s="99"/>
      <c r="E2" s="99"/>
      <c r="F2" s="99"/>
      <c r="G2" s="99"/>
      <c r="H2" s="99"/>
      <c r="I2" s="99"/>
    </row>
    <row r="3" spans="1:9" ht="12" customHeight="1" x14ac:dyDescent="0.2">
      <c r="A3" s="98" t="s">
        <v>173</v>
      </c>
      <c r="B3" s="98"/>
      <c r="C3" s="98"/>
      <c r="D3" s="98"/>
      <c r="E3" s="98"/>
      <c r="F3" s="98"/>
      <c r="G3" s="98"/>
      <c r="H3" s="98"/>
      <c r="I3" s="98"/>
    </row>
    <row r="4" spans="1:9" x14ac:dyDescent="0.2">
      <c r="A4" s="93" t="s">
        <v>175</v>
      </c>
      <c r="B4" s="93" t="s">
        <v>0</v>
      </c>
      <c r="C4" s="94" t="s">
        <v>1</v>
      </c>
      <c r="D4" s="95" t="s">
        <v>187</v>
      </c>
      <c r="E4" s="95"/>
      <c r="F4" s="95" t="s">
        <v>190</v>
      </c>
      <c r="G4" s="95"/>
      <c r="H4" s="84" t="s">
        <v>2</v>
      </c>
      <c r="I4" s="84" t="s">
        <v>2</v>
      </c>
    </row>
    <row r="5" spans="1:9" ht="25.5" x14ac:dyDescent="0.2">
      <c r="A5" s="93"/>
      <c r="B5" s="93"/>
      <c r="C5" s="94"/>
      <c r="D5" s="85" t="s">
        <v>3</v>
      </c>
      <c r="E5" s="85" t="s">
        <v>4</v>
      </c>
      <c r="F5" s="85" t="s">
        <v>3</v>
      </c>
      <c r="G5" s="85" t="s">
        <v>4</v>
      </c>
      <c r="H5" s="84" t="s">
        <v>3</v>
      </c>
      <c r="I5" s="84" t="s">
        <v>4</v>
      </c>
    </row>
    <row r="6" spans="1:9" x14ac:dyDescent="0.2">
      <c r="A6" s="93"/>
      <c r="B6" s="96" t="s">
        <v>5</v>
      </c>
      <c r="C6" s="3" t="s">
        <v>6</v>
      </c>
      <c r="D6" s="83">
        <f t="shared" ref="D6:E6" si="0">D9+D12+D15+D18</f>
        <v>0</v>
      </c>
      <c r="E6" s="83">
        <f t="shared" si="0"/>
        <v>0</v>
      </c>
      <c r="F6" s="83">
        <f t="shared" ref="F6:G6" si="1">F9+F12+F15+F18</f>
        <v>0</v>
      </c>
      <c r="G6" s="83">
        <f t="shared" si="1"/>
        <v>0</v>
      </c>
      <c r="H6" s="4">
        <f>H9+H12+H15+H18</f>
        <v>0</v>
      </c>
      <c r="I6" s="4">
        <f t="shared" ref="H6:I8" si="2">I9+I12+I15+I18</f>
        <v>0</v>
      </c>
    </row>
    <row r="7" spans="1:9" x14ac:dyDescent="0.2">
      <c r="A7" s="93"/>
      <c r="B7" s="96"/>
      <c r="C7" s="3" t="s">
        <v>7</v>
      </c>
      <c r="D7" s="83">
        <f t="shared" ref="D7:E7" si="3">D10+D13+D16+D19</f>
        <v>68</v>
      </c>
      <c r="E7" s="83">
        <f t="shared" si="3"/>
        <v>0</v>
      </c>
      <c r="F7" s="83">
        <f t="shared" ref="F7:G7" si="4">F10+F13+F16+F19</f>
        <v>72</v>
      </c>
      <c r="G7" s="83">
        <f t="shared" si="4"/>
        <v>0</v>
      </c>
      <c r="H7" s="4">
        <f t="shared" si="2"/>
        <v>4</v>
      </c>
      <c r="I7" s="4">
        <f t="shared" si="2"/>
        <v>0</v>
      </c>
    </row>
    <row r="8" spans="1:9" x14ac:dyDescent="0.2">
      <c r="A8" s="93"/>
      <c r="B8" s="96"/>
      <c r="C8" s="3" t="s">
        <v>8</v>
      </c>
      <c r="D8" s="83">
        <f t="shared" ref="D8:E8" si="5">D11+D14+D17+D20</f>
        <v>50</v>
      </c>
      <c r="E8" s="83">
        <f t="shared" si="5"/>
        <v>25</v>
      </c>
      <c r="F8" s="83">
        <f t="shared" ref="F8:G8" si="6">F11+F14+F17+F20</f>
        <v>51</v>
      </c>
      <c r="G8" s="83">
        <f t="shared" si="6"/>
        <v>25</v>
      </c>
      <c r="H8" s="4">
        <f>H11+H14+H17+H20</f>
        <v>1</v>
      </c>
      <c r="I8" s="4">
        <f t="shared" si="2"/>
        <v>0</v>
      </c>
    </row>
    <row r="9" spans="1:9" x14ac:dyDescent="0.2">
      <c r="A9" s="93"/>
      <c r="B9" s="96" t="s">
        <v>9</v>
      </c>
      <c r="C9" s="3" t="s">
        <v>6</v>
      </c>
      <c r="D9" s="33">
        <v>0</v>
      </c>
      <c r="E9" s="33">
        <v>0</v>
      </c>
      <c r="F9" s="33">
        <v>0</v>
      </c>
      <c r="G9" s="33">
        <v>0</v>
      </c>
      <c r="H9" s="4">
        <f t="shared" ref="H9:I20" si="7">F9-D9</f>
        <v>0</v>
      </c>
      <c r="I9" s="4">
        <f t="shared" si="7"/>
        <v>0</v>
      </c>
    </row>
    <row r="10" spans="1:9" x14ac:dyDescent="0.2">
      <c r="A10" s="93"/>
      <c r="B10" s="96"/>
      <c r="C10" s="3" t="s">
        <v>7</v>
      </c>
      <c r="D10" s="33">
        <v>0</v>
      </c>
      <c r="E10" s="33">
        <v>0</v>
      </c>
      <c r="F10" s="33">
        <v>0</v>
      </c>
      <c r="G10" s="33">
        <v>0</v>
      </c>
      <c r="H10" s="4">
        <f t="shared" si="7"/>
        <v>0</v>
      </c>
      <c r="I10" s="4">
        <f t="shared" si="7"/>
        <v>0</v>
      </c>
    </row>
    <row r="11" spans="1:9" x14ac:dyDescent="0.2">
      <c r="A11" s="93"/>
      <c r="B11" s="96"/>
      <c r="C11" s="3" t="s">
        <v>8</v>
      </c>
      <c r="D11" s="33">
        <v>0</v>
      </c>
      <c r="E11" s="33">
        <v>0</v>
      </c>
      <c r="F11" s="33">
        <v>0</v>
      </c>
      <c r="G11" s="33">
        <v>0</v>
      </c>
      <c r="H11" s="4">
        <f t="shared" si="7"/>
        <v>0</v>
      </c>
      <c r="I11" s="4">
        <f t="shared" si="7"/>
        <v>0</v>
      </c>
    </row>
    <row r="12" spans="1:9" x14ac:dyDescent="0.2">
      <c r="A12" s="93"/>
      <c r="B12" s="96" t="s">
        <v>10</v>
      </c>
      <c r="C12" s="3" t="s">
        <v>6</v>
      </c>
      <c r="D12" s="33">
        <v>0</v>
      </c>
      <c r="E12" s="33">
        <v>0</v>
      </c>
      <c r="F12" s="33">
        <v>0</v>
      </c>
      <c r="G12" s="33">
        <v>0</v>
      </c>
      <c r="H12" s="4">
        <f t="shared" si="7"/>
        <v>0</v>
      </c>
      <c r="I12" s="4">
        <f t="shared" si="7"/>
        <v>0</v>
      </c>
    </row>
    <row r="13" spans="1:9" x14ac:dyDescent="0.2">
      <c r="A13" s="93"/>
      <c r="B13" s="96"/>
      <c r="C13" s="3" t="s">
        <v>7</v>
      </c>
      <c r="D13" s="33">
        <v>1</v>
      </c>
      <c r="E13" s="33">
        <v>0</v>
      </c>
      <c r="F13" s="33">
        <v>1</v>
      </c>
      <c r="G13" s="33">
        <v>0</v>
      </c>
      <c r="H13" s="4">
        <f t="shared" si="7"/>
        <v>0</v>
      </c>
      <c r="I13" s="4">
        <f t="shared" si="7"/>
        <v>0</v>
      </c>
    </row>
    <row r="14" spans="1:9" x14ac:dyDescent="0.2">
      <c r="A14" s="93"/>
      <c r="B14" s="96"/>
      <c r="C14" s="3" t="s">
        <v>8</v>
      </c>
      <c r="D14" s="33">
        <v>0</v>
      </c>
      <c r="E14" s="33">
        <v>0</v>
      </c>
      <c r="F14" s="33">
        <v>0</v>
      </c>
      <c r="G14" s="33">
        <v>0</v>
      </c>
      <c r="H14" s="4">
        <f t="shared" si="7"/>
        <v>0</v>
      </c>
      <c r="I14" s="4">
        <f t="shared" si="7"/>
        <v>0</v>
      </c>
    </row>
    <row r="15" spans="1:9" x14ac:dyDescent="0.2">
      <c r="A15" s="93"/>
      <c r="B15" s="96" t="s">
        <v>11</v>
      </c>
      <c r="C15" s="3" t="s">
        <v>6</v>
      </c>
      <c r="D15" s="33">
        <v>0</v>
      </c>
      <c r="E15" s="33">
        <v>0</v>
      </c>
      <c r="F15" s="33">
        <v>0</v>
      </c>
      <c r="G15" s="33">
        <v>0</v>
      </c>
      <c r="H15" s="4">
        <f t="shared" si="7"/>
        <v>0</v>
      </c>
      <c r="I15" s="4">
        <f t="shared" si="7"/>
        <v>0</v>
      </c>
    </row>
    <row r="16" spans="1:9" x14ac:dyDescent="0.2">
      <c r="A16" s="93"/>
      <c r="B16" s="96"/>
      <c r="C16" s="3" t="s">
        <v>7</v>
      </c>
      <c r="D16" s="33">
        <v>53</v>
      </c>
      <c r="E16" s="33">
        <v>0</v>
      </c>
      <c r="F16" s="33">
        <v>55</v>
      </c>
      <c r="G16" s="33">
        <v>0</v>
      </c>
      <c r="H16" s="4">
        <f t="shared" si="7"/>
        <v>2</v>
      </c>
      <c r="I16" s="4">
        <f t="shared" si="7"/>
        <v>0</v>
      </c>
    </row>
    <row r="17" spans="1:9" x14ac:dyDescent="0.2">
      <c r="A17" s="93"/>
      <c r="B17" s="96"/>
      <c r="C17" s="3" t="s">
        <v>8</v>
      </c>
      <c r="D17" s="33">
        <v>30</v>
      </c>
      <c r="E17" s="33">
        <v>0</v>
      </c>
      <c r="F17" s="33">
        <v>30</v>
      </c>
      <c r="G17" s="33">
        <v>0</v>
      </c>
      <c r="H17" s="4">
        <f t="shared" si="7"/>
        <v>0</v>
      </c>
      <c r="I17" s="4">
        <f t="shared" si="7"/>
        <v>0</v>
      </c>
    </row>
    <row r="18" spans="1:9" x14ac:dyDescent="0.2">
      <c r="A18" s="93"/>
      <c r="B18" s="96" t="s">
        <v>169</v>
      </c>
      <c r="C18" s="3" t="s">
        <v>6</v>
      </c>
      <c r="D18" s="33">
        <v>0</v>
      </c>
      <c r="E18" s="33">
        <v>0</v>
      </c>
      <c r="F18" s="33">
        <v>0</v>
      </c>
      <c r="G18" s="33">
        <v>0</v>
      </c>
      <c r="H18" s="4">
        <f>F18-D18</f>
        <v>0</v>
      </c>
      <c r="I18" s="4">
        <f t="shared" si="7"/>
        <v>0</v>
      </c>
    </row>
    <row r="19" spans="1:9" x14ac:dyDescent="0.2">
      <c r="A19" s="93"/>
      <c r="B19" s="96"/>
      <c r="C19" s="3" t="s">
        <v>7</v>
      </c>
      <c r="D19" s="33">
        <v>14</v>
      </c>
      <c r="E19" s="33">
        <v>0</v>
      </c>
      <c r="F19" s="33">
        <v>16</v>
      </c>
      <c r="G19" s="33">
        <v>0</v>
      </c>
      <c r="H19" s="4">
        <f t="shared" si="7"/>
        <v>2</v>
      </c>
      <c r="I19" s="4">
        <f t="shared" si="7"/>
        <v>0</v>
      </c>
    </row>
    <row r="20" spans="1:9" x14ac:dyDescent="0.2">
      <c r="A20" s="93"/>
      <c r="B20" s="96"/>
      <c r="C20" s="5" t="s">
        <v>8</v>
      </c>
      <c r="D20" s="33">
        <v>20</v>
      </c>
      <c r="E20" s="33">
        <v>25</v>
      </c>
      <c r="F20" s="33">
        <v>21</v>
      </c>
      <c r="G20" s="90">
        <v>25</v>
      </c>
      <c r="H20" s="4">
        <f t="shared" si="7"/>
        <v>1</v>
      </c>
      <c r="I20" s="4">
        <f t="shared" si="7"/>
        <v>0</v>
      </c>
    </row>
    <row r="21" spans="1:9" x14ac:dyDescent="0.2">
      <c r="A21" s="98" t="s">
        <v>174</v>
      </c>
      <c r="B21" s="98"/>
      <c r="C21" s="98"/>
      <c r="D21" s="98"/>
      <c r="E21" s="98"/>
      <c r="F21" s="98"/>
      <c r="G21" s="98"/>
      <c r="H21" s="98"/>
      <c r="I21" s="98"/>
    </row>
    <row r="22" spans="1:9" x14ac:dyDescent="0.2">
      <c r="A22" s="93" t="s">
        <v>176</v>
      </c>
      <c r="B22" s="93" t="s">
        <v>0</v>
      </c>
      <c r="C22" s="94" t="s">
        <v>1</v>
      </c>
      <c r="D22" s="95" t="s">
        <v>187</v>
      </c>
      <c r="E22" s="95"/>
      <c r="F22" s="95" t="s">
        <v>190</v>
      </c>
      <c r="G22" s="95"/>
      <c r="H22" s="84" t="s">
        <v>2</v>
      </c>
      <c r="I22" s="84" t="s">
        <v>2</v>
      </c>
    </row>
    <row r="23" spans="1:9" ht="25.5" x14ac:dyDescent="0.2">
      <c r="A23" s="93"/>
      <c r="B23" s="93"/>
      <c r="C23" s="94"/>
      <c r="D23" s="85" t="s">
        <v>3</v>
      </c>
      <c r="E23" s="85" t="s">
        <v>4</v>
      </c>
      <c r="F23" s="85" t="s">
        <v>3</v>
      </c>
      <c r="G23" s="85" t="s">
        <v>4</v>
      </c>
      <c r="H23" s="84" t="s">
        <v>3</v>
      </c>
      <c r="I23" s="84" t="s">
        <v>4</v>
      </c>
    </row>
    <row r="24" spans="1:9" x14ac:dyDescent="0.2">
      <c r="A24" s="93"/>
      <c r="B24" s="96" t="s">
        <v>5</v>
      </c>
      <c r="C24" s="3" t="s">
        <v>6</v>
      </c>
      <c r="D24" s="83">
        <f t="shared" ref="D24:E24" si="8">D27+D30+D33+D36</f>
        <v>0</v>
      </c>
      <c r="E24" s="83">
        <f t="shared" si="8"/>
        <v>0</v>
      </c>
      <c r="F24" s="83">
        <f t="shared" ref="F24:G26" si="9">F27+F30+F33+F36</f>
        <v>0</v>
      </c>
      <c r="G24" s="83">
        <f t="shared" si="9"/>
        <v>0</v>
      </c>
      <c r="H24" s="4">
        <f t="shared" ref="H24:H26" si="10">H27+H30+H33+H36</f>
        <v>0</v>
      </c>
      <c r="I24" s="4">
        <f t="shared" ref="I24" si="11">I27+I30+I33+I36</f>
        <v>0</v>
      </c>
    </row>
    <row r="25" spans="1:9" x14ac:dyDescent="0.2">
      <c r="A25" s="93"/>
      <c r="B25" s="96"/>
      <c r="C25" s="3" t="s">
        <v>7</v>
      </c>
      <c r="D25" s="83">
        <f t="shared" ref="D25:E25" si="12">D28+D31+D34+D37</f>
        <v>10</v>
      </c>
      <c r="E25" s="83">
        <f t="shared" si="12"/>
        <v>0</v>
      </c>
      <c r="F25" s="83">
        <f t="shared" si="9"/>
        <v>12</v>
      </c>
      <c r="G25" s="83">
        <f t="shared" si="9"/>
        <v>0</v>
      </c>
      <c r="H25" s="4">
        <f t="shared" si="10"/>
        <v>2</v>
      </c>
      <c r="I25" s="4">
        <f t="shared" ref="I25" si="13">I28+I31+I34+I37</f>
        <v>0</v>
      </c>
    </row>
    <row r="26" spans="1:9" x14ac:dyDescent="0.2">
      <c r="A26" s="93"/>
      <c r="B26" s="96"/>
      <c r="C26" s="3" t="s">
        <v>8</v>
      </c>
      <c r="D26" s="83">
        <f t="shared" ref="D26:E26" si="14">D29+D32+D35+D38</f>
        <v>88</v>
      </c>
      <c r="E26" s="83">
        <f t="shared" si="14"/>
        <v>113</v>
      </c>
      <c r="F26" s="83">
        <f t="shared" si="9"/>
        <v>88</v>
      </c>
      <c r="G26" s="83">
        <f t="shared" si="9"/>
        <v>148</v>
      </c>
      <c r="H26" s="4">
        <f t="shared" si="10"/>
        <v>0</v>
      </c>
      <c r="I26" s="4">
        <f t="shared" ref="I26" si="15">I29+I32+I35+I38</f>
        <v>35</v>
      </c>
    </row>
    <row r="27" spans="1:9" x14ac:dyDescent="0.2">
      <c r="A27" s="93"/>
      <c r="B27" s="96" t="s">
        <v>9</v>
      </c>
      <c r="C27" s="3" t="s">
        <v>6</v>
      </c>
      <c r="D27" s="33">
        <v>0</v>
      </c>
      <c r="E27" s="33">
        <v>0</v>
      </c>
      <c r="F27" s="33">
        <v>0</v>
      </c>
      <c r="G27" s="33">
        <v>0</v>
      </c>
      <c r="H27" s="4">
        <f t="shared" ref="H27:H36" si="16">F27-D27</f>
        <v>0</v>
      </c>
      <c r="I27" s="4">
        <f t="shared" ref="I27:I38" si="17">G27-E27</f>
        <v>0</v>
      </c>
    </row>
    <row r="28" spans="1:9" x14ac:dyDescent="0.2">
      <c r="A28" s="93"/>
      <c r="B28" s="96"/>
      <c r="C28" s="3" t="s">
        <v>7</v>
      </c>
      <c r="D28" s="33">
        <v>0</v>
      </c>
      <c r="E28" s="33">
        <v>0</v>
      </c>
      <c r="F28" s="33">
        <v>0</v>
      </c>
      <c r="G28" s="33">
        <v>0</v>
      </c>
      <c r="H28" s="4">
        <f t="shared" si="16"/>
        <v>0</v>
      </c>
      <c r="I28" s="4">
        <f t="shared" si="17"/>
        <v>0</v>
      </c>
    </row>
    <row r="29" spans="1:9" x14ac:dyDescent="0.2">
      <c r="A29" s="93"/>
      <c r="B29" s="96"/>
      <c r="C29" s="3" t="s">
        <v>8</v>
      </c>
      <c r="D29" s="33">
        <v>0</v>
      </c>
      <c r="E29" s="33">
        <v>0</v>
      </c>
      <c r="F29" s="33">
        <v>0</v>
      </c>
      <c r="G29" s="33">
        <v>0</v>
      </c>
      <c r="H29" s="4">
        <f t="shared" si="16"/>
        <v>0</v>
      </c>
      <c r="I29" s="4">
        <f t="shared" si="17"/>
        <v>0</v>
      </c>
    </row>
    <row r="30" spans="1:9" x14ac:dyDescent="0.2">
      <c r="A30" s="93"/>
      <c r="B30" s="96" t="s">
        <v>10</v>
      </c>
      <c r="C30" s="3" t="s">
        <v>6</v>
      </c>
      <c r="D30" s="33">
        <v>0</v>
      </c>
      <c r="E30" s="33">
        <v>0</v>
      </c>
      <c r="F30" s="33">
        <v>0</v>
      </c>
      <c r="G30" s="33">
        <v>0</v>
      </c>
      <c r="H30" s="4">
        <f t="shared" si="16"/>
        <v>0</v>
      </c>
      <c r="I30" s="4">
        <f t="shared" si="17"/>
        <v>0</v>
      </c>
    </row>
    <row r="31" spans="1:9" x14ac:dyDescent="0.2">
      <c r="A31" s="93"/>
      <c r="B31" s="96"/>
      <c r="C31" s="3" t="s">
        <v>7</v>
      </c>
      <c r="D31" s="33">
        <v>0</v>
      </c>
      <c r="E31" s="33">
        <v>0</v>
      </c>
      <c r="F31" s="33">
        <v>0</v>
      </c>
      <c r="G31" s="33">
        <v>0</v>
      </c>
      <c r="H31" s="4">
        <f t="shared" si="16"/>
        <v>0</v>
      </c>
      <c r="I31" s="4">
        <f t="shared" si="17"/>
        <v>0</v>
      </c>
    </row>
    <row r="32" spans="1:9" x14ac:dyDescent="0.2">
      <c r="A32" s="93"/>
      <c r="B32" s="96"/>
      <c r="C32" s="3" t="s">
        <v>8</v>
      </c>
      <c r="D32" s="33">
        <v>0</v>
      </c>
      <c r="E32" s="33">
        <v>0</v>
      </c>
      <c r="F32" s="33">
        <v>0</v>
      </c>
      <c r="G32" s="33">
        <v>0</v>
      </c>
      <c r="H32" s="4">
        <f t="shared" si="16"/>
        <v>0</v>
      </c>
      <c r="I32" s="4">
        <f t="shared" si="17"/>
        <v>0</v>
      </c>
    </row>
    <row r="33" spans="1:9" x14ac:dyDescent="0.2">
      <c r="A33" s="93"/>
      <c r="B33" s="96" t="s">
        <v>11</v>
      </c>
      <c r="C33" s="3" t="s">
        <v>6</v>
      </c>
      <c r="D33" s="33">
        <v>0</v>
      </c>
      <c r="E33" s="33">
        <v>0</v>
      </c>
      <c r="F33" s="33">
        <v>0</v>
      </c>
      <c r="G33" s="33">
        <v>0</v>
      </c>
      <c r="H33" s="4">
        <f t="shared" si="16"/>
        <v>0</v>
      </c>
      <c r="I33" s="4">
        <f t="shared" si="17"/>
        <v>0</v>
      </c>
    </row>
    <row r="34" spans="1:9" x14ac:dyDescent="0.2">
      <c r="A34" s="93"/>
      <c r="B34" s="96"/>
      <c r="C34" s="3" t="s">
        <v>7</v>
      </c>
      <c r="D34" s="33">
        <v>5</v>
      </c>
      <c r="E34" s="33">
        <v>0</v>
      </c>
      <c r="F34" s="33">
        <v>7</v>
      </c>
      <c r="G34" s="33">
        <v>0</v>
      </c>
      <c r="H34" s="4">
        <f t="shared" si="16"/>
        <v>2</v>
      </c>
      <c r="I34" s="4">
        <f t="shared" si="17"/>
        <v>0</v>
      </c>
    </row>
    <row r="35" spans="1:9" x14ac:dyDescent="0.2">
      <c r="A35" s="93"/>
      <c r="B35" s="96"/>
      <c r="C35" s="3" t="s">
        <v>8</v>
      </c>
      <c r="D35" s="33">
        <v>36</v>
      </c>
      <c r="E35" s="33">
        <v>11</v>
      </c>
      <c r="F35" s="33">
        <v>36</v>
      </c>
      <c r="G35" s="33">
        <v>11</v>
      </c>
      <c r="H35" s="4">
        <f t="shared" si="16"/>
        <v>0</v>
      </c>
      <c r="I35" s="4">
        <f t="shared" si="17"/>
        <v>0</v>
      </c>
    </row>
    <row r="36" spans="1:9" x14ac:dyDescent="0.2">
      <c r="A36" s="93"/>
      <c r="B36" s="96" t="s">
        <v>169</v>
      </c>
      <c r="C36" s="3" t="s">
        <v>6</v>
      </c>
      <c r="D36" s="33">
        <v>0</v>
      </c>
      <c r="E36" s="33">
        <v>0</v>
      </c>
      <c r="F36" s="33">
        <v>0</v>
      </c>
      <c r="G36" s="33">
        <v>0</v>
      </c>
      <c r="H36" s="4">
        <f t="shared" si="16"/>
        <v>0</v>
      </c>
      <c r="I36" s="4">
        <f t="shared" si="17"/>
        <v>0</v>
      </c>
    </row>
    <row r="37" spans="1:9" x14ac:dyDescent="0.2">
      <c r="A37" s="93"/>
      <c r="B37" s="96"/>
      <c r="C37" s="3" t="s">
        <v>7</v>
      </c>
      <c r="D37" s="33">
        <v>5</v>
      </c>
      <c r="E37" s="33">
        <v>0</v>
      </c>
      <c r="F37" s="33">
        <v>5</v>
      </c>
      <c r="G37" s="33">
        <v>0</v>
      </c>
      <c r="H37" s="4">
        <f t="shared" ref="H37:H38" si="18">F37-D37</f>
        <v>0</v>
      </c>
      <c r="I37" s="4">
        <f t="shared" si="17"/>
        <v>0</v>
      </c>
    </row>
    <row r="38" spans="1:9" x14ac:dyDescent="0.2">
      <c r="A38" s="93"/>
      <c r="B38" s="96"/>
      <c r="C38" s="5" t="s">
        <v>8</v>
      </c>
      <c r="D38" s="33">
        <v>52</v>
      </c>
      <c r="E38" s="33">
        <v>102</v>
      </c>
      <c r="F38" s="33">
        <v>52</v>
      </c>
      <c r="G38" s="33">
        <v>137</v>
      </c>
      <c r="H38" s="4">
        <f t="shared" si="18"/>
        <v>0</v>
      </c>
      <c r="I38" s="4">
        <f t="shared" si="17"/>
        <v>35</v>
      </c>
    </row>
  </sheetData>
  <mergeCells count="24">
    <mergeCell ref="A1:I1"/>
    <mergeCell ref="A3:I3"/>
    <mergeCell ref="A21:I21"/>
    <mergeCell ref="B18:B20"/>
    <mergeCell ref="A2:I2"/>
    <mergeCell ref="A4:A20"/>
    <mergeCell ref="B4:B5"/>
    <mergeCell ref="C4:C5"/>
    <mergeCell ref="D4:E4"/>
    <mergeCell ref="F4:G4"/>
    <mergeCell ref="B6:B8"/>
    <mergeCell ref="B9:B11"/>
    <mergeCell ref="B12:B14"/>
    <mergeCell ref="B15:B17"/>
    <mergeCell ref="A22:A38"/>
    <mergeCell ref="B22:B23"/>
    <mergeCell ref="C22:C23"/>
    <mergeCell ref="D22:E22"/>
    <mergeCell ref="F22:G22"/>
    <mergeCell ref="B24:B26"/>
    <mergeCell ref="B27:B29"/>
    <mergeCell ref="B30:B32"/>
    <mergeCell ref="B33:B35"/>
    <mergeCell ref="B36:B38"/>
  </mergeCells>
  <pageMargins left="0.70866141732283472" right="0.70866141732283472" top="0.15748031496062992" bottom="0.74803149606299213" header="0.31496062992125984" footer="0.31496062992125984"/>
  <pageSetup paperSize="9" scale="91" fitToHeight="2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"/>
  <sheetViews>
    <sheetView zoomScale="90" zoomScaleNormal="90" workbookViewId="0">
      <selection activeCell="A2" sqref="A2"/>
    </sheetView>
  </sheetViews>
  <sheetFormatPr defaultColWidth="9.140625" defaultRowHeight="15.75" x14ac:dyDescent="0.25"/>
  <cols>
    <col min="1" max="1" width="7.5703125" style="1" customWidth="1"/>
    <col min="2" max="2" width="26.42578125" style="1" customWidth="1"/>
    <col min="3" max="3" width="11" style="1" customWidth="1"/>
    <col min="4" max="4" width="35.85546875" style="1" customWidth="1"/>
    <col min="5" max="5" width="19.85546875" style="1" customWidth="1"/>
    <col min="6" max="6" width="24.140625" style="1" customWidth="1"/>
    <col min="7" max="7" width="37.5703125" style="1" customWidth="1"/>
    <col min="8" max="8" width="17.28515625" style="1" customWidth="1"/>
    <col min="9" max="11" width="15.85546875" style="1" customWidth="1"/>
    <col min="12" max="16384" width="9.140625" style="1"/>
  </cols>
  <sheetData>
    <row r="1" spans="1:11" ht="108" customHeight="1" x14ac:dyDescent="0.25">
      <c r="A1" s="97" t="s">
        <v>198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</row>
    <row r="2" spans="1:11" x14ac:dyDescent="0.25">
      <c r="A2" s="6"/>
      <c r="B2" s="6"/>
      <c r="C2" s="6"/>
      <c r="D2" s="6"/>
      <c r="E2" s="6"/>
      <c r="F2" s="6"/>
      <c r="G2" s="6"/>
      <c r="H2" s="6"/>
      <c r="I2" s="6"/>
      <c r="J2" s="6"/>
      <c r="K2" s="6"/>
    </row>
    <row r="3" spans="1:11" ht="126" x14ac:dyDescent="0.25">
      <c r="A3" s="7" t="s">
        <v>13</v>
      </c>
      <c r="B3" s="7" t="s">
        <v>119</v>
      </c>
      <c r="C3" s="7" t="s">
        <v>120</v>
      </c>
      <c r="D3" s="7" t="s">
        <v>121</v>
      </c>
      <c r="E3" s="7" t="s">
        <v>122</v>
      </c>
      <c r="F3" s="7" t="s">
        <v>123</v>
      </c>
      <c r="G3" s="7" t="s">
        <v>124</v>
      </c>
      <c r="H3" s="7" t="s">
        <v>125</v>
      </c>
      <c r="I3" s="7" t="s">
        <v>126</v>
      </c>
      <c r="J3" s="7" t="s">
        <v>127</v>
      </c>
      <c r="K3" s="7" t="s">
        <v>128</v>
      </c>
    </row>
    <row r="4" spans="1:11" x14ac:dyDescent="0.25">
      <c r="A4" s="7">
        <v>1</v>
      </c>
      <c r="B4" s="7">
        <v>2</v>
      </c>
      <c r="C4" s="7">
        <v>3</v>
      </c>
      <c r="D4" s="7">
        <v>4</v>
      </c>
      <c r="E4" s="7">
        <v>5</v>
      </c>
      <c r="F4" s="7">
        <v>6</v>
      </c>
      <c r="G4" s="7">
        <v>7</v>
      </c>
      <c r="H4" s="7">
        <v>8</v>
      </c>
      <c r="I4" s="7">
        <v>9</v>
      </c>
      <c r="J4" s="7">
        <v>10</v>
      </c>
      <c r="K4" s="7">
        <v>11</v>
      </c>
    </row>
    <row r="5" spans="1:11" ht="24.75" customHeight="1" x14ac:dyDescent="0.25">
      <c r="A5" s="121">
        <v>1</v>
      </c>
      <c r="B5" s="119" t="s">
        <v>163</v>
      </c>
      <c r="C5" s="119" t="s">
        <v>57</v>
      </c>
      <c r="D5" s="122" t="s">
        <v>167</v>
      </c>
      <c r="E5" s="25" t="s">
        <v>166</v>
      </c>
      <c r="F5" s="119" t="s">
        <v>186</v>
      </c>
      <c r="G5" s="119" t="s">
        <v>164</v>
      </c>
      <c r="H5" s="123">
        <f>'4.9.'!C18</f>
        <v>0</v>
      </c>
      <c r="I5" s="119">
        <v>20</v>
      </c>
      <c r="J5" s="119">
        <v>5</v>
      </c>
      <c r="K5" s="119" t="s">
        <v>129</v>
      </c>
    </row>
    <row r="6" spans="1:11" ht="49.5" customHeight="1" x14ac:dyDescent="0.25">
      <c r="A6" s="121"/>
      <c r="B6" s="119"/>
      <c r="C6" s="119"/>
      <c r="D6" s="122"/>
      <c r="E6" s="26" t="s">
        <v>165</v>
      </c>
      <c r="F6" s="119"/>
      <c r="G6" s="119"/>
      <c r="H6" s="123"/>
      <c r="I6" s="119"/>
      <c r="J6" s="119"/>
      <c r="K6" s="119"/>
    </row>
  </sheetData>
  <mergeCells count="11">
    <mergeCell ref="K5:K6"/>
    <mergeCell ref="A1:K1"/>
    <mergeCell ref="A5:A6"/>
    <mergeCell ref="B5:B6"/>
    <mergeCell ref="C5:C6"/>
    <mergeCell ref="D5:D6"/>
    <mergeCell ref="F5:F6"/>
    <mergeCell ref="G5:G6"/>
    <mergeCell ref="H5:H6"/>
    <mergeCell ref="I5:I6"/>
    <mergeCell ref="J5:J6"/>
  </mergeCells>
  <hyperlinks>
    <hyperlink ref="E6" r:id="rId1" display="info@nesk.su"/>
  </hyperlinks>
  <pageMargins left="0.7" right="0.7" top="0.75" bottom="0.75" header="0.3" footer="0.3"/>
  <pageSetup paperSize="9" scale="58" orientation="landscape"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1"/>
  <sheetViews>
    <sheetView workbookViewId="0">
      <selection activeCell="D7" sqref="D7:D8"/>
    </sheetView>
  </sheetViews>
  <sheetFormatPr defaultColWidth="9.140625" defaultRowHeight="15.75" x14ac:dyDescent="0.25"/>
  <cols>
    <col min="1" max="1" width="6.140625" style="6" customWidth="1"/>
    <col min="2" max="2" width="54.28515625" style="6" customWidth="1"/>
    <col min="3" max="3" width="15.5703125" style="6" customWidth="1"/>
    <col min="4" max="4" width="22.28515625" style="6" customWidth="1"/>
    <col min="5" max="16384" width="9.140625" style="6"/>
  </cols>
  <sheetData>
    <row r="1" spans="1:4" ht="106.5" customHeight="1" x14ac:dyDescent="0.25">
      <c r="A1" s="97" t="s">
        <v>199</v>
      </c>
      <c r="B1" s="120"/>
      <c r="C1" s="120"/>
      <c r="D1" s="120"/>
    </row>
    <row r="3" spans="1:4" ht="31.5" x14ac:dyDescent="0.25">
      <c r="A3" s="7" t="s">
        <v>13</v>
      </c>
      <c r="B3" s="7" t="s">
        <v>14</v>
      </c>
      <c r="C3" s="7" t="s">
        <v>130</v>
      </c>
      <c r="D3" s="34" t="s">
        <v>190</v>
      </c>
    </row>
    <row r="4" spans="1:4" ht="31.5" x14ac:dyDescent="0.25">
      <c r="A4" s="121">
        <v>1</v>
      </c>
      <c r="B4" s="23" t="s">
        <v>131</v>
      </c>
      <c r="C4" s="119" t="s">
        <v>132</v>
      </c>
      <c r="D4" s="123" t="s">
        <v>183</v>
      </c>
    </row>
    <row r="5" spans="1:4" x14ac:dyDescent="0.25">
      <c r="A5" s="121"/>
      <c r="B5" s="23" t="s">
        <v>133</v>
      </c>
      <c r="C5" s="119"/>
      <c r="D5" s="123"/>
    </row>
    <row r="6" spans="1:4" ht="31.5" x14ac:dyDescent="0.25">
      <c r="A6" s="121"/>
      <c r="B6" s="23" t="s">
        <v>134</v>
      </c>
      <c r="C6" s="119"/>
      <c r="D6" s="123"/>
    </row>
    <row r="7" spans="1:4" ht="31.5" x14ac:dyDescent="0.25">
      <c r="A7" s="7">
        <v>2</v>
      </c>
      <c r="B7" s="23" t="s">
        <v>135</v>
      </c>
      <c r="C7" s="25" t="s">
        <v>136</v>
      </c>
      <c r="D7" s="133">
        <v>89</v>
      </c>
    </row>
    <row r="8" spans="1:4" ht="31.5" x14ac:dyDescent="0.25">
      <c r="A8" s="24" t="s">
        <v>45</v>
      </c>
      <c r="B8" s="23" t="s">
        <v>137</v>
      </c>
      <c r="C8" s="25" t="s">
        <v>136</v>
      </c>
      <c r="D8" s="133">
        <v>89</v>
      </c>
    </row>
    <row r="9" spans="1:4" ht="47.25" x14ac:dyDescent="0.25">
      <c r="A9" s="24" t="s">
        <v>46</v>
      </c>
      <c r="B9" s="23" t="s">
        <v>138</v>
      </c>
      <c r="C9" s="25" t="s">
        <v>136</v>
      </c>
      <c r="D9" s="27">
        <v>0</v>
      </c>
    </row>
    <row r="10" spans="1:4" ht="47.25" x14ac:dyDescent="0.25">
      <c r="A10" s="7">
        <v>3</v>
      </c>
      <c r="B10" s="23" t="s">
        <v>139</v>
      </c>
      <c r="C10" s="25" t="s">
        <v>140</v>
      </c>
      <c r="D10" s="27">
        <v>1</v>
      </c>
    </row>
    <row r="11" spans="1:4" ht="47.25" x14ac:dyDescent="0.25">
      <c r="A11" s="7">
        <v>4</v>
      </c>
      <c r="B11" s="23" t="s">
        <v>141</v>
      </c>
      <c r="C11" s="25" t="s">
        <v>140</v>
      </c>
      <c r="D11" s="25">
        <v>2</v>
      </c>
    </row>
  </sheetData>
  <mergeCells count="4">
    <mergeCell ref="A1:D1"/>
    <mergeCell ref="A4:A6"/>
    <mergeCell ref="C4:C6"/>
    <mergeCell ref="D4:D6"/>
  </mergeCells>
  <pageMargins left="0.7" right="0.7" top="0.75" bottom="0.75" header="0.3" footer="0.3"/>
  <pageSetup paperSize="9" scale="88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"/>
  <sheetViews>
    <sheetView workbookViewId="0">
      <selection activeCell="A2" sqref="A2"/>
    </sheetView>
  </sheetViews>
  <sheetFormatPr defaultColWidth="9.140625" defaultRowHeight="15.75" x14ac:dyDescent="0.25"/>
  <cols>
    <col min="1" max="1" width="8.28515625" style="1" customWidth="1"/>
    <col min="2" max="2" width="48.5703125" style="1" customWidth="1"/>
    <col min="3" max="4" width="14.140625" style="1" customWidth="1"/>
    <col min="5" max="5" width="13" style="1" customWidth="1"/>
    <col min="6" max="16384" width="9.140625" style="1"/>
  </cols>
  <sheetData>
    <row r="1" spans="1:5" ht="201.75" customHeight="1" x14ac:dyDescent="0.25">
      <c r="A1" s="97" t="s">
        <v>200</v>
      </c>
      <c r="B1" s="97"/>
      <c r="C1" s="97"/>
      <c r="D1" s="97"/>
      <c r="E1" s="97"/>
    </row>
    <row r="2" spans="1:5" x14ac:dyDescent="0.25">
      <c r="A2" s="6"/>
      <c r="B2" s="6"/>
      <c r="C2" s="6"/>
      <c r="D2" s="6"/>
      <c r="E2" s="6"/>
    </row>
    <row r="3" spans="1:5" x14ac:dyDescent="0.25">
      <c r="A3" s="124" t="s">
        <v>142</v>
      </c>
      <c r="B3" s="125"/>
      <c r="C3" s="125"/>
      <c r="D3" s="125"/>
      <c r="E3" s="125"/>
    </row>
  </sheetData>
  <mergeCells count="2">
    <mergeCell ref="A1:E1"/>
    <mergeCell ref="A3:E3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8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4"/>
  <sheetViews>
    <sheetView zoomScale="90" zoomScaleNormal="90" workbookViewId="0">
      <selection activeCell="A2" sqref="A2"/>
    </sheetView>
  </sheetViews>
  <sheetFormatPr defaultColWidth="9.140625" defaultRowHeight="15.75" x14ac:dyDescent="0.25"/>
  <cols>
    <col min="1" max="1" width="8.28515625" style="1" customWidth="1"/>
    <col min="2" max="2" width="48.5703125" style="1" customWidth="1"/>
    <col min="3" max="4" width="14.140625" style="1" customWidth="1"/>
    <col min="5" max="5" width="13" style="1" customWidth="1"/>
    <col min="6" max="16384" width="9.140625" style="1"/>
  </cols>
  <sheetData>
    <row r="1" spans="1:7" ht="152.25" customHeight="1" x14ac:dyDescent="0.25">
      <c r="A1" s="97" t="s">
        <v>201</v>
      </c>
      <c r="B1" s="97"/>
      <c r="C1" s="97"/>
      <c r="D1" s="97"/>
      <c r="E1" s="97"/>
    </row>
    <row r="3" spans="1:7" ht="86.25" customHeight="1" x14ac:dyDescent="0.25">
      <c r="A3" s="126" t="s">
        <v>188</v>
      </c>
      <c r="B3" s="127"/>
      <c r="C3" s="127"/>
      <c r="D3" s="127"/>
      <c r="E3" s="127"/>
    </row>
    <row r="14" spans="1:7" x14ac:dyDescent="0.25">
      <c r="G14" s="6"/>
    </row>
  </sheetData>
  <mergeCells count="2">
    <mergeCell ref="A1:E1"/>
    <mergeCell ref="A3:E3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8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9"/>
  <sheetViews>
    <sheetView zoomScale="90" zoomScaleNormal="90" workbookViewId="0">
      <selection activeCell="M19" sqref="M19"/>
    </sheetView>
  </sheetViews>
  <sheetFormatPr defaultColWidth="9.140625" defaultRowHeight="15.75" x14ac:dyDescent="0.25"/>
  <cols>
    <col min="1" max="1" width="6.28515625" style="73" customWidth="1"/>
    <col min="2" max="2" width="12.5703125" style="73" customWidth="1"/>
    <col min="3" max="8" width="14.7109375" style="73" customWidth="1"/>
    <col min="9" max="9" width="19.140625" style="73" customWidth="1"/>
    <col min="10" max="10" width="18.85546875" style="73" customWidth="1"/>
    <col min="11" max="11" width="16.5703125" style="73" customWidth="1"/>
    <col min="12" max="12" width="17.7109375" style="73" customWidth="1"/>
    <col min="13" max="13" width="14.7109375" style="73" customWidth="1"/>
    <col min="14" max="16384" width="9.140625" style="73"/>
  </cols>
  <sheetData>
    <row r="1" spans="1:13" ht="105.75" customHeight="1" x14ac:dyDescent="0.25">
      <c r="A1" s="129" t="s">
        <v>202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</row>
    <row r="3" spans="1:13" ht="15.75" customHeight="1" x14ac:dyDescent="0.25">
      <c r="A3" s="131" t="s">
        <v>13</v>
      </c>
      <c r="B3" s="131" t="s">
        <v>143</v>
      </c>
      <c r="C3" s="131" t="s">
        <v>144</v>
      </c>
      <c r="D3" s="131"/>
      <c r="E3" s="131"/>
      <c r="F3" s="131"/>
      <c r="G3" s="131"/>
      <c r="H3" s="131" t="s">
        <v>145</v>
      </c>
      <c r="I3" s="131"/>
      <c r="J3" s="131"/>
      <c r="K3" s="131"/>
      <c r="L3" s="131"/>
      <c r="M3" s="131"/>
    </row>
    <row r="4" spans="1:13" ht="94.5" customHeight="1" x14ac:dyDescent="0.25">
      <c r="A4" s="131"/>
      <c r="B4" s="131"/>
      <c r="C4" s="74" t="s">
        <v>179</v>
      </c>
      <c r="D4" s="74" t="s">
        <v>146</v>
      </c>
      <c r="E4" s="74" t="s">
        <v>147</v>
      </c>
      <c r="F4" s="74" t="s">
        <v>148</v>
      </c>
      <c r="G4" s="74" t="s">
        <v>112</v>
      </c>
      <c r="H4" s="74" t="s">
        <v>149</v>
      </c>
      <c r="I4" s="74" t="s">
        <v>180</v>
      </c>
      <c r="J4" s="74" t="s">
        <v>181</v>
      </c>
      <c r="K4" s="74" t="s">
        <v>182</v>
      </c>
      <c r="L4" s="74" t="s">
        <v>150</v>
      </c>
      <c r="M4" s="74" t="s">
        <v>112</v>
      </c>
    </row>
    <row r="5" spans="1:13" x14ac:dyDescent="0.25">
      <c r="A5" s="74">
        <v>1</v>
      </c>
      <c r="B5" s="74">
        <v>2</v>
      </c>
      <c r="C5" s="74">
        <v>4</v>
      </c>
      <c r="D5" s="74">
        <v>5</v>
      </c>
      <c r="E5" s="74">
        <v>6</v>
      </c>
      <c r="F5" s="74">
        <v>7</v>
      </c>
      <c r="G5" s="74">
        <v>8</v>
      </c>
      <c r="H5" s="74">
        <v>9</v>
      </c>
      <c r="I5" s="74">
        <v>10</v>
      </c>
      <c r="J5" s="74">
        <v>11</v>
      </c>
      <c r="K5" s="74">
        <v>12</v>
      </c>
      <c r="L5" s="74">
        <v>13</v>
      </c>
      <c r="M5" s="74">
        <v>14</v>
      </c>
    </row>
    <row r="6" spans="1:13" x14ac:dyDescent="0.25">
      <c r="A6" s="74">
        <v>1</v>
      </c>
      <c r="B6" s="75" t="s">
        <v>151</v>
      </c>
      <c r="C6" s="76"/>
      <c r="D6" s="132">
        <v>6</v>
      </c>
      <c r="E6" s="76">
        <v>4</v>
      </c>
      <c r="F6" s="77"/>
      <c r="G6" s="77"/>
      <c r="H6" s="77"/>
      <c r="I6" s="78">
        <v>2</v>
      </c>
      <c r="J6" s="78"/>
      <c r="K6" s="78"/>
      <c r="L6" s="78"/>
      <c r="M6" s="77"/>
    </row>
    <row r="7" spans="1:13" x14ac:dyDescent="0.25">
      <c r="A7" s="74">
        <v>2</v>
      </c>
      <c r="B7" s="75" t="s">
        <v>152</v>
      </c>
      <c r="C7" s="76"/>
      <c r="D7" s="132">
        <v>5</v>
      </c>
      <c r="E7" s="76">
        <v>1</v>
      </c>
      <c r="F7" s="77"/>
      <c r="G7" s="77"/>
      <c r="H7" s="77"/>
      <c r="I7" s="78">
        <v>1</v>
      </c>
      <c r="J7" s="78"/>
      <c r="K7" s="78"/>
      <c r="L7" s="78"/>
      <c r="M7" s="78"/>
    </row>
    <row r="8" spans="1:13" x14ac:dyDescent="0.25">
      <c r="A8" s="74">
        <v>3</v>
      </c>
      <c r="B8" s="75" t="s">
        <v>153</v>
      </c>
      <c r="C8" s="76"/>
      <c r="D8" s="132">
        <v>9</v>
      </c>
      <c r="E8" s="76">
        <v>3</v>
      </c>
      <c r="F8" s="77"/>
      <c r="G8" s="77"/>
      <c r="H8" s="78"/>
      <c r="I8" s="78">
        <v>1</v>
      </c>
      <c r="J8" s="78"/>
      <c r="K8" s="78"/>
      <c r="L8" s="78"/>
      <c r="M8" s="78"/>
    </row>
    <row r="9" spans="1:13" x14ac:dyDescent="0.25">
      <c r="A9" s="74">
        <v>4</v>
      </c>
      <c r="B9" s="75" t="s">
        <v>154</v>
      </c>
      <c r="C9" s="77"/>
      <c r="D9" s="132">
        <v>5</v>
      </c>
      <c r="E9" s="76">
        <v>5</v>
      </c>
      <c r="F9" s="77"/>
      <c r="G9" s="77"/>
      <c r="H9" s="77"/>
      <c r="I9" s="78">
        <v>2</v>
      </c>
      <c r="J9" s="78"/>
      <c r="K9" s="78"/>
      <c r="L9" s="78">
        <v>1</v>
      </c>
      <c r="M9" s="78"/>
    </row>
    <row r="10" spans="1:13" x14ac:dyDescent="0.25">
      <c r="A10" s="74">
        <v>5</v>
      </c>
      <c r="B10" s="75" t="s">
        <v>155</v>
      </c>
      <c r="C10" s="76"/>
      <c r="D10" s="132">
        <v>7</v>
      </c>
      <c r="E10" s="76">
        <v>4</v>
      </c>
      <c r="F10" s="77"/>
      <c r="G10" s="77"/>
      <c r="H10" s="77"/>
      <c r="I10" s="78">
        <v>2</v>
      </c>
      <c r="J10" s="78"/>
      <c r="K10" s="78"/>
      <c r="L10" s="78"/>
      <c r="M10" s="78"/>
    </row>
    <row r="11" spans="1:13" x14ac:dyDescent="0.25">
      <c r="A11" s="74">
        <v>6</v>
      </c>
      <c r="B11" s="75" t="s">
        <v>156</v>
      </c>
      <c r="C11" s="76"/>
      <c r="D11" s="132">
        <v>8</v>
      </c>
      <c r="E11" s="76">
        <v>3</v>
      </c>
      <c r="F11" s="76"/>
      <c r="G11" s="77"/>
      <c r="H11" s="77"/>
      <c r="I11" s="78">
        <v>2</v>
      </c>
      <c r="J11" s="78"/>
      <c r="K11" s="78"/>
      <c r="L11" s="78"/>
      <c r="M11" s="78"/>
    </row>
    <row r="12" spans="1:13" x14ac:dyDescent="0.25">
      <c r="A12" s="74">
        <v>7</v>
      </c>
      <c r="B12" s="75" t="s">
        <v>157</v>
      </c>
      <c r="C12" s="76"/>
      <c r="D12" s="132">
        <v>11</v>
      </c>
      <c r="E12" s="76">
        <v>11</v>
      </c>
      <c r="F12" s="77"/>
      <c r="G12" s="77"/>
      <c r="H12" s="77"/>
      <c r="I12" s="78">
        <v>1</v>
      </c>
      <c r="J12" s="78"/>
      <c r="K12" s="78"/>
      <c r="L12" s="78">
        <v>1</v>
      </c>
      <c r="M12" s="78"/>
    </row>
    <row r="13" spans="1:13" x14ac:dyDescent="0.25">
      <c r="A13" s="74">
        <v>8</v>
      </c>
      <c r="B13" s="75" t="s">
        <v>158</v>
      </c>
      <c r="C13" s="76"/>
      <c r="D13" s="132">
        <v>8</v>
      </c>
      <c r="E13" s="76">
        <v>4</v>
      </c>
      <c r="F13" s="77"/>
      <c r="G13" s="77"/>
      <c r="H13" s="77"/>
      <c r="I13" s="78">
        <v>1</v>
      </c>
      <c r="J13" s="78"/>
      <c r="K13" s="78"/>
      <c r="L13" s="78"/>
      <c r="M13" s="78"/>
    </row>
    <row r="14" spans="1:13" x14ac:dyDescent="0.25">
      <c r="A14" s="74">
        <v>9</v>
      </c>
      <c r="B14" s="75" t="s">
        <v>159</v>
      </c>
      <c r="C14" s="76"/>
      <c r="D14" s="132">
        <v>7</v>
      </c>
      <c r="E14" s="76">
        <v>8</v>
      </c>
      <c r="F14" s="76"/>
      <c r="G14" s="77"/>
      <c r="H14" s="77"/>
      <c r="I14" s="78">
        <v>5</v>
      </c>
      <c r="J14" s="78"/>
      <c r="K14" s="78"/>
      <c r="L14" s="78"/>
      <c r="M14" s="78"/>
    </row>
    <row r="15" spans="1:13" x14ac:dyDescent="0.25">
      <c r="A15" s="74">
        <v>10</v>
      </c>
      <c r="B15" s="75" t="s">
        <v>160</v>
      </c>
      <c r="C15" s="76"/>
      <c r="D15" s="132">
        <v>9</v>
      </c>
      <c r="E15" s="76">
        <v>4</v>
      </c>
      <c r="F15" s="77"/>
      <c r="G15" s="77"/>
      <c r="H15" s="77"/>
      <c r="I15" s="78">
        <v>2</v>
      </c>
      <c r="J15" s="78"/>
      <c r="K15" s="78"/>
      <c r="M15" s="78"/>
    </row>
    <row r="16" spans="1:13" x14ac:dyDescent="0.25">
      <c r="A16" s="74">
        <v>11</v>
      </c>
      <c r="B16" s="75" t="s">
        <v>161</v>
      </c>
      <c r="C16" s="76"/>
      <c r="D16" s="132">
        <v>8</v>
      </c>
      <c r="E16" s="76">
        <v>2</v>
      </c>
      <c r="F16" s="76"/>
      <c r="G16" s="77"/>
      <c r="H16" s="77"/>
      <c r="I16" s="78">
        <v>2</v>
      </c>
      <c r="J16" s="78"/>
      <c r="K16" s="78"/>
      <c r="L16" s="78"/>
      <c r="M16" s="78"/>
    </row>
    <row r="17" spans="1:13" x14ac:dyDescent="0.25">
      <c r="A17" s="74">
        <v>12</v>
      </c>
      <c r="B17" s="75" t="s">
        <v>162</v>
      </c>
      <c r="C17" s="76"/>
      <c r="D17" s="132">
        <v>6</v>
      </c>
      <c r="E17" s="76">
        <v>3</v>
      </c>
      <c r="F17" s="77"/>
      <c r="G17" s="77"/>
      <c r="H17" s="77"/>
      <c r="I17" s="78">
        <v>1</v>
      </c>
      <c r="J17" s="78"/>
      <c r="K17" s="78"/>
      <c r="L17" s="78">
        <v>1</v>
      </c>
      <c r="M17" s="78"/>
    </row>
    <row r="18" spans="1:13" s="81" customFormat="1" ht="16.5" customHeight="1" x14ac:dyDescent="0.25">
      <c r="A18" s="128" t="s">
        <v>204</v>
      </c>
      <c r="B18" s="128"/>
      <c r="C18" s="79">
        <v>0</v>
      </c>
      <c r="D18" s="79">
        <f>SUM(D6:D17:D17)</f>
        <v>89</v>
      </c>
      <c r="E18" s="79">
        <f t="shared" ref="E18:H18" si="0">SUM(E6:E17)</f>
        <v>52</v>
      </c>
      <c r="F18" s="79">
        <f t="shared" si="0"/>
        <v>0</v>
      </c>
      <c r="G18" s="79">
        <f t="shared" si="0"/>
        <v>0</v>
      </c>
      <c r="H18" s="79">
        <f t="shared" si="0"/>
        <v>0</v>
      </c>
      <c r="I18" s="80">
        <f>SUM(I6:I17)</f>
        <v>22</v>
      </c>
      <c r="J18" s="80">
        <f t="shared" ref="J18:M18" si="1">SUM(J6:J17)</f>
        <v>0</v>
      </c>
      <c r="K18" s="80">
        <f t="shared" si="1"/>
        <v>0</v>
      </c>
      <c r="L18" s="80">
        <f t="shared" si="1"/>
        <v>3</v>
      </c>
      <c r="M18" s="80">
        <f t="shared" si="1"/>
        <v>0</v>
      </c>
    </row>
    <row r="19" spans="1:13" x14ac:dyDescent="0.25">
      <c r="G19" s="82"/>
      <c r="M19" s="82"/>
    </row>
  </sheetData>
  <mergeCells count="6">
    <mergeCell ref="A18:B18"/>
    <mergeCell ref="A1:M1"/>
    <mergeCell ref="A3:A4"/>
    <mergeCell ref="B3:B4"/>
    <mergeCell ref="C3:G3"/>
    <mergeCell ref="H3:M3"/>
  </mergeCells>
  <pageMargins left="0.70866141732283472" right="0.70866141732283472" top="0.74803149606299213" bottom="0.74803149606299213" header="0.31496062992125984" footer="0.31496062992125984"/>
  <pageSetup paperSize="9" scale="6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5"/>
  <sheetViews>
    <sheetView view="pageBreakPreview" topLeftCell="A10" zoomScale="115" zoomScaleNormal="70" zoomScaleSheetLayoutView="115" workbookViewId="0">
      <selection activeCell="J25" sqref="J25"/>
    </sheetView>
  </sheetViews>
  <sheetFormatPr defaultColWidth="9.140625" defaultRowHeight="15.75" x14ac:dyDescent="0.25"/>
  <cols>
    <col min="1" max="1" width="8.28515625" style="49" customWidth="1"/>
    <col min="2" max="2" width="48.5703125" style="35" customWidth="1"/>
    <col min="3" max="4" width="14.140625" style="35" customWidth="1"/>
    <col min="5" max="5" width="17" style="35" customWidth="1"/>
    <col min="6" max="16384" width="9.140625" style="35"/>
  </cols>
  <sheetData>
    <row r="1" spans="1:5" ht="112.5" customHeight="1" x14ac:dyDescent="0.25">
      <c r="A1" s="100" t="s">
        <v>191</v>
      </c>
      <c r="B1" s="100"/>
      <c r="C1" s="100"/>
      <c r="D1" s="100"/>
      <c r="E1" s="100"/>
    </row>
    <row r="2" spans="1:5" ht="14.25" customHeight="1" x14ac:dyDescent="0.25">
      <c r="A2" s="101" t="s">
        <v>173</v>
      </c>
      <c r="B2" s="101"/>
      <c r="C2" s="101"/>
      <c r="D2" s="101"/>
      <c r="E2" s="101"/>
    </row>
    <row r="3" spans="1:5" x14ac:dyDescent="0.25">
      <c r="A3" s="36" t="s">
        <v>13</v>
      </c>
      <c r="B3" s="37" t="s">
        <v>14</v>
      </c>
      <c r="C3" s="37" t="s">
        <v>187</v>
      </c>
      <c r="D3" s="37" t="s">
        <v>190</v>
      </c>
      <c r="E3" s="38" t="s">
        <v>2</v>
      </c>
    </row>
    <row r="4" spans="1:5" x14ac:dyDescent="0.25">
      <c r="A4" s="39">
        <v>1</v>
      </c>
      <c r="B4" s="40">
        <v>2</v>
      </c>
      <c r="C4" s="37">
        <v>3</v>
      </c>
      <c r="D4" s="37">
        <v>4</v>
      </c>
      <c r="E4" s="41" t="s">
        <v>170</v>
      </c>
    </row>
    <row r="5" spans="1:5" x14ac:dyDescent="0.25">
      <c r="A5" s="39" t="s">
        <v>15</v>
      </c>
      <c r="B5" s="42" t="s">
        <v>33</v>
      </c>
      <c r="C5" s="91">
        <v>497</v>
      </c>
      <c r="D5" s="91">
        <v>572</v>
      </c>
      <c r="E5" s="43">
        <f>D5-C5</f>
        <v>75</v>
      </c>
    </row>
    <row r="6" spans="1:5" x14ac:dyDescent="0.25">
      <c r="A6" s="44" t="s">
        <v>16</v>
      </c>
      <c r="B6" s="45" t="s">
        <v>31</v>
      </c>
      <c r="C6" s="92">
        <v>25</v>
      </c>
      <c r="D6" s="92">
        <v>25</v>
      </c>
      <c r="E6" s="46">
        <f t="shared" ref="E6:E13" si="0">D6-C6</f>
        <v>0</v>
      </c>
    </row>
    <row r="7" spans="1:5" x14ac:dyDescent="0.25">
      <c r="A7" s="44" t="s">
        <v>25</v>
      </c>
      <c r="B7" s="45" t="s">
        <v>12</v>
      </c>
      <c r="C7" s="92">
        <v>472</v>
      </c>
      <c r="D7" s="92">
        <v>547</v>
      </c>
      <c r="E7" s="46">
        <f t="shared" si="0"/>
        <v>75</v>
      </c>
    </row>
    <row r="8" spans="1:5" ht="31.5" x14ac:dyDescent="0.25">
      <c r="A8" s="39" t="s">
        <v>43</v>
      </c>
      <c r="B8" s="42" t="s">
        <v>34</v>
      </c>
      <c r="C8" s="91">
        <v>497</v>
      </c>
      <c r="D8" s="91">
        <v>572</v>
      </c>
      <c r="E8" s="43">
        <f t="shared" si="0"/>
        <v>75</v>
      </c>
    </row>
    <row r="9" spans="1:5" x14ac:dyDescent="0.25">
      <c r="A9" s="44" t="s">
        <v>45</v>
      </c>
      <c r="B9" s="45" t="s">
        <v>31</v>
      </c>
      <c r="C9" s="92">
        <v>25</v>
      </c>
      <c r="D9" s="92">
        <v>25</v>
      </c>
      <c r="E9" s="46">
        <f t="shared" si="0"/>
        <v>0</v>
      </c>
    </row>
    <row r="10" spans="1:5" x14ac:dyDescent="0.25">
      <c r="A10" s="44" t="s">
        <v>46</v>
      </c>
      <c r="B10" s="45" t="s">
        <v>12</v>
      </c>
      <c r="C10" s="92">
        <v>472</v>
      </c>
      <c r="D10" s="92">
        <v>547</v>
      </c>
      <c r="E10" s="46">
        <f t="shared" si="0"/>
        <v>75</v>
      </c>
    </row>
    <row r="11" spans="1:5" x14ac:dyDescent="0.25">
      <c r="A11" s="39" t="s">
        <v>49</v>
      </c>
      <c r="B11" s="42" t="s">
        <v>35</v>
      </c>
      <c r="C11" s="91">
        <v>58</v>
      </c>
      <c r="D11" s="91">
        <v>94</v>
      </c>
      <c r="E11" s="43">
        <f t="shared" si="0"/>
        <v>36</v>
      </c>
    </row>
    <row r="12" spans="1:5" ht="31.5" x14ac:dyDescent="0.25">
      <c r="A12" s="39" t="s">
        <v>171</v>
      </c>
      <c r="B12" s="42" t="s">
        <v>36</v>
      </c>
      <c r="C12" s="91">
        <v>0</v>
      </c>
      <c r="D12" s="91">
        <v>0</v>
      </c>
      <c r="E12" s="43">
        <f t="shared" si="0"/>
        <v>0</v>
      </c>
    </row>
    <row r="13" spans="1:5" ht="31.5" x14ac:dyDescent="0.25">
      <c r="A13" s="39" t="s">
        <v>172</v>
      </c>
      <c r="B13" s="47" t="s">
        <v>37</v>
      </c>
      <c r="C13" s="91">
        <v>39</v>
      </c>
      <c r="D13" s="91">
        <v>149</v>
      </c>
      <c r="E13" s="43">
        <f t="shared" si="0"/>
        <v>110</v>
      </c>
    </row>
    <row r="14" spans="1:5" x14ac:dyDescent="0.25">
      <c r="A14" s="102" t="s">
        <v>174</v>
      </c>
      <c r="B14" s="102"/>
      <c r="C14" s="102"/>
      <c r="D14" s="102"/>
      <c r="E14" s="102"/>
    </row>
    <row r="15" spans="1:5" x14ac:dyDescent="0.25">
      <c r="A15" s="39" t="s">
        <v>13</v>
      </c>
      <c r="B15" s="40" t="s">
        <v>14</v>
      </c>
      <c r="C15" s="37" t="s">
        <v>187</v>
      </c>
      <c r="D15" s="37" t="s">
        <v>190</v>
      </c>
      <c r="E15" s="48" t="s">
        <v>2</v>
      </c>
    </row>
    <row r="16" spans="1:5" x14ac:dyDescent="0.25">
      <c r="A16" s="39">
        <v>1</v>
      </c>
      <c r="B16" s="40">
        <v>2</v>
      </c>
      <c r="C16" s="37">
        <v>3</v>
      </c>
      <c r="D16" s="37">
        <v>4</v>
      </c>
      <c r="E16" s="41" t="s">
        <v>170</v>
      </c>
    </row>
    <row r="17" spans="1:5" x14ac:dyDescent="0.25">
      <c r="A17" s="39" t="s">
        <v>15</v>
      </c>
      <c r="B17" s="42" t="s">
        <v>33</v>
      </c>
      <c r="C17" s="91">
        <v>308</v>
      </c>
      <c r="D17" s="91">
        <v>382</v>
      </c>
      <c r="E17" s="43">
        <f t="shared" ref="E17:E25" si="1">D17-C17</f>
        <v>74</v>
      </c>
    </row>
    <row r="18" spans="1:5" x14ac:dyDescent="0.25">
      <c r="A18" s="44" t="s">
        <v>16</v>
      </c>
      <c r="B18" s="45" t="s">
        <v>31</v>
      </c>
      <c r="C18" s="92">
        <v>113</v>
      </c>
      <c r="D18" s="92">
        <v>148</v>
      </c>
      <c r="E18" s="46">
        <f t="shared" si="1"/>
        <v>35</v>
      </c>
    </row>
    <row r="19" spans="1:5" x14ac:dyDescent="0.25">
      <c r="A19" s="44" t="s">
        <v>25</v>
      </c>
      <c r="B19" s="45" t="s">
        <v>12</v>
      </c>
      <c r="C19" s="92">
        <v>195</v>
      </c>
      <c r="D19" s="92">
        <v>234</v>
      </c>
      <c r="E19" s="46">
        <f t="shared" si="1"/>
        <v>39</v>
      </c>
    </row>
    <row r="20" spans="1:5" ht="31.5" x14ac:dyDescent="0.25">
      <c r="A20" s="39" t="s">
        <v>43</v>
      </c>
      <c r="B20" s="42" t="s">
        <v>34</v>
      </c>
      <c r="C20" s="91">
        <v>308</v>
      </c>
      <c r="D20" s="91">
        <v>382</v>
      </c>
      <c r="E20" s="43">
        <f t="shared" si="1"/>
        <v>74</v>
      </c>
    </row>
    <row r="21" spans="1:5" x14ac:dyDescent="0.25">
      <c r="A21" s="44" t="s">
        <v>45</v>
      </c>
      <c r="B21" s="45" t="s">
        <v>31</v>
      </c>
      <c r="C21" s="92">
        <v>113</v>
      </c>
      <c r="D21" s="92">
        <v>148</v>
      </c>
      <c r="E21" s="46">
        <f t="shared" si="1"/>
        <v>35</v>
      </c>
    </row>
    <row r="22" spans="1:5" x14ac:dyDescent="0.25">
      <c r="A22" s="44" t="s">
        <v>46</v>
      </c>
      <c r="B22" s="45" t="s">
        <v>12</v>
      </c>
      <c r="C22" s="92">
        <v>195</v>
      </c>
      <c r="D22" s="92">
        <v>234</v>
      </c>
      <c r="E22" s="46">
        <f t="shared" si="1"/>
        <v>39</v>
      </c>
    </row>
    <row r="23" spans="1:5" x14ac:dyDescent="0.25">
      <c r="A23" s="39" t="s">
        <v>49</v>
      </c>
      <c r="B23" s="42" t="s">
        <v>35</v>
      </c>
      <c r="C23" s="91">
        <v>0</v>
      </c>
      <c r="D23" s="91">
        <v>0</v>
      </c>
      <c r="E23" s="43">
        <f t="shared" si="1"/>
        <v>0</v>
      </c>
    </row>
    <row r="24" spans="1:5" ht="31.5" x14ac:dyDescent="0.25">
      <c r="A24" s="39" t="s">
        <v>171</v>
      </c>
      <c r="B24" s="42" t="s">
        <v>36</v>
      </c>
      <c r="C24" s="91">
        <v>0</v>
      </c>
      <c r="D24" s="91">
        <v>0</v>
      </c>
      <c r="E24" s="43">
        <f t="shared" si="1"/>
        <v>0</v>
      </c>
    </row>
    <row r="25" spans="1:5" ht="31.5" x14ac:dyDescent="0.25">
      <c r="A25" s="39" t="s">
        <v>172</v>
      </c>
      <c r="B25" s="47" t="s">
        <v>37</v>
      </c>
      <c r="C25" s="91">
        <v>8</v>
      </c>
      <c r="D25" s="91">
        <v>33</v>
      </c>
      <c r="E25" s="43">
        <f t="shared" si="1"/>
        <v>25</v>
      </c>
    </row>
  </sheetData>
  <mergeCells count="3">
    <mergeCell ref="A1:E1"/>
    <mergeCell ref="A2:E2"/>
    <mergeCell ref="A14:E14"/>
  </mergeCells>
  <pageMargins left="0.7" right="0.7" top="0.75" bottom="0.75" header="0.3" footer="0.3"/>
  <pageSetup paperSize="9" scale="8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6"/>
  <sheetViews>
    <sheetView tabSelected="1" view="pageBreakPreview" topLeftCell="A2" zoomScale="85" zoomScaleNormal="70" zoomScaleSheetLayoutView="85" workbookViewId="0">
      <selection activeCell="K19" sqref="K19"/>
    </sheetView>
  </sheetViews>
  <sheetFormatPr defaultColWidth="9.140625" defaultRowHeight="15.75" x14ac:dyDescent="0.25"/>
  <cols>
    <col min="1" max="1" width="8.28515625" style="35" customWidth="1"/>
    <col min="2" max="2" width="48.5703125" style="35" customWidth="1"/>
    <col min="3" max="4" width="14.140625" style="35" customWidth="1"/>
    <col min="5" max="5" width="14.7109375" style="35" customWidth="1"/>
    <col min="6" max="16384" width="9.140625" style="35"/>
  </cols>
  <sheetData>
    <row r="1" spans="1:5" ht="100.5" customHeight="1" x14ac:dyDescent="0.25">
      <c r="A1" s="103" t="s">
        <v>192</v>
      </c>
      <c r="B1" s="103"/>
      <c r="C1" s="103"/>
      <c r="D1" s="103"/>
      <c r="E1" s="103"/>
    </row>
    <row r="2" spans="1:5" x14ac:dyDescent="0.25">
      <c r="A2" s="104" t="s">
        <v>173</v>
      </c>
      <c r="B2" s="104"/>
      <c r="C2" s="104"/>
      <c r="D2" s="104"/>
      <c r="E2" s="104"/>
    </row>
    <row r="3" spans="1:5" x14ac:dyDescent="0.25">
      <c r="A3" s="37" t="s">
        <v>13</v>
      </c>
      <c r="B3" s="37" t="s">
        <v>14</v>
      </c>
      <c r="C3" s="37" t="s">
        <v>187</v>
      </c>
      <c r="D3" s="37" t="s">
        <v>190</v>
      </c>
      <c r="E3" s="38" t="s">
        <v>2</v>
      </c>
    </row>
    <row r="4" spans="1:5" x14ac:dyDescent="0.25">
      <c r="A4" s="37">
        <v>1</v>
      </c>
      <c r="B4" s="37">
        <v>2</v>
      </c>
      <c r="C4" s="37">
        <v>3</v>
      </c>
      <c r="D4" s="37">
        <v>4</v>
      </c>
      <c r="E4" s="50" t="s">
        <v>170</v>
      </c>
    </row>
    <row r="5" spans="1:5" x14ac:dyDescent="0.25">
      <c r="A5" s="37" t="s">
        <v>15</v>
      </c>
      <c r="B5" s="51" t="s">
        <v>41</v>
      </c>
      <c r="C5" s="52">
        <v>5.83</v>
      </c>
      <c r="D5" s="52">
        <f>D6+D7+D8+D9</f>
        <v>5.83</v>
      </c>
      <c r="E5" s="53">
        <f>D5-C5</f>
        <v>0</v>
      </c>
    </row>
    <row r="6" spans="1:5" x14ac:dyDescent="0.25">
      <c r="A6" s="54" t="s">
        <v>16</v>
      </c>
      <c r="B6" s="55" t="s">
        <v>18</v>
      </c>
      <c r="C6" s="56">
        <v>0</v>
      </c>
      <c r="D6" s="56">
        <v>0</v>
      </c>
      <c r="E6" s="57">
        <f t="shared" ref="E6:E18" si="0">D6-C6</f>
        <v>0</v>
      </c>
    </row>
    <row r="7" spans="1:5" x14ac:dyDescent="0.25">
      <c r="A7" s="54" t="s">
        <v>25</v>
      </c>
      <c r="B7" s="55" t="s">
        <v>20</v>
      </c>
      <c r="C7" s="56">
        <v>0</v>
      </c>
      <c r="D7" s="56">
        <v>0</v>
      </c>
      <c r="E7" s="57">
        <f t="shared" si="0"/>
        <v>0</v>
      </c>
    </row>
    <row r="8" spans="1:5" x14ac:dyDescent="0.25">
      <c r="A8" s="54" t="s">
        <v>29</v>
      </c>
      <c r="B8" s="55" t="s">
        <v>22</v>
      </c>
      <c r="C8" s="56">
        <v>0.25</v>
      </c>
      <c r="D8" s="56">
        <v>0.25</v>
      </c>
      <c r="E8" s="57">
        <f t="shared" si="0"/>
        <v>0</v>
      </c>
    </row>
    <row r="9" spans="1:5" x14ac:dyDescent="0.25">
      <c r="A9" s="54" t="s">
        <v>42</v>
      </c>
      <c r="B9" s="55" t="s">
        <v>24</v>
      </c>
      <c r="C9" s="56">
        <v>5.58</v>
      </c>
      <c r="D9" s="56">
        <v>5.58</v>
      </c>
      <c r="E9" s="57">
        <f t="shared" si="0"/>
        <v>0</v>
      </c>
    </row>
    <row r="10" spans="1:5" x14ac:dyDescent="0.25">
      <c r="A10" s="37" t="s">
        <v>43</v>
      </c>
      <c r="B10" s="51" t="s">
        <v>44</v>
      </c>
      <c r="C10" s="52">
        <v>394.00147571428579</v>
      </c>
      <c r="D10" s="52">
        <f>D11+D12+D13+D14</f>
        <v>409.79747571428584</v>
      </c>
      <c r="E10" s="58">
        <f t="shared" si="0"/>
        <v>15.796000000000049</v>
      </c>
    </row>
    <row r="11" spans="1:5" x14ac:dyDescent="0.25">
      <c r="A11" s="54" t="s">
        <v>45</v>
      </c>
      <c r="B11" s="55" t="s">
        <v>18</v>
      </c>
      <c r="C11" s="56">
        <v>0</v>
      </c>
      <c r="D11" s="56">
        <v>0</v>
      </c>
      <c r="E11" s="57">
        <f t="shared" si="0"/>
        <v>0</v>
      </c>
    </row>
    <row r="12" spans="1:5" x14ac:dyDescent="0.25">
      <c r="A12" s="54" t="s">
        <v>46</v>
      </c>
      <c r="B12" s="55" t="s">
        <v>20</v>
      </c>
      <c r="C12" s="56">
        <v>20.055</v>
      </c>
      <c r="D12" s="56">
        <v>20.055</v>
      </c>
      <c r="E12" s="59">
        <f t="shared" si="0"/>
        <v>0</v>
      </c>
    </row>
    <row r="13" spans="1:5" x14ac:dyDescent="0.25">
      <c r="A13" s="54" t="s">
        <v>47</v>
      </c>
      <c r="B13" s="55" t="s">
        <v>22</v>
      </c>
      <c r="C13" s="56">
        <v>297.7568757142858</v>
      </c>
      <c r="D13" s="56">
        <v>307.97287571428581</v>
      </c>
      <c r="E13" s="59">
        <f t="shared" si="0"/>
        <v>10.216000000000008</v>
      </c>
    </row>
    <row r="14" spans="1:5" x14ac:dyDescent="0.25">
      <c r="A14" s="54" t="s">
        <v>48</v>
      </c>
      <c r="B14" s="55" t="s">
        <v>24</v>
      </c>
      <c r="C14" s="56">
        <v>76.189599999999999</v>
      </c>
      <c r="D14" s="56">
        <v>81.769599999999997</v>
      </c>
      <c r="E14" s="57">
        <f t="shared" si="0"/>
        <v>5.5799999999999983</v>
      </c>
    </row>
    <row r="15" spans="1:5" x14ac:dyDescent="0.25">
      <c r="A15" s="37" t="s">
        <v>49</v>
      </c>
      <c r="B15" s="51" t="s">
        <v>50</v>
      </c>
      <c r="C15" s="52">
        <v>371</v>
      </c>
      <c r="D15" s="52">
        <f>D16+D17+D18</f>
        <v>389</v>
      </c>
      <c r="E15" s="53">
        <f t="shared" si="0"/>
        <v>18</v>
      </c>
    </row>
    <row r="16" spans="1:5" x14ac:dyDescent="0.25">
      <c r="A16" s="54" t="s">
        <v>51</v>
      </c>
      <c r="B16" s="55" t="s">
        <v>39</v>
      </c>
      <c r="C16" s="56">
        <v>0</v>
      </c>
      <c r="D16" s="56">
        <v>0</v>
      </c>
      <c r="E16" s="57">
        <f t="shared" si="0"/>
        <v>0</v>
      </c>
    </row>
    <row r="17" spans="1:5" x14ac:dyDescent="0.25">
      <c r="A17" s="54" t="s">
        <v>52</v>
      </c>
      <c r="B17" s="55" t="s">
        <v>53</v>
      </c>
      <c r="C17" s="56">
        <v>0</v>
      </c>
      <c r="D17" s="56">
        <v>0</v>
      </c>
      <c r="E17" s="57">
        <f t="shared" si="0"/>
        <v>0</v>
      </c>
    </row>
    <row r="18" spans="1:5" x14ac:dyDescent="0.25">
      <c r="A18" s="54" t="s">
        <v>54</v>
      </c>
      <c r="B18" s="55" t="s">
        <v>55</v>
      </c>
      <c r="C18" s="56">
        <v>371</v>
      </c>
      <c r="D18" s="56">
        <v>389</v>
      </c>
      <c r="E18" s="57">
        <f t="shared" si="0"/>
        <v>18</v>
      </c>
    </row>
    <row r="19" spans="1:5" x14ac:dyDescent="0.25">
      <c r="A19" s="104" t="s">
        <v>174</v>
      </c>
      <c r="B19" s="104"/>
      <c r="C19" s="104"/>
      <c r="D19" s="104"/>
      <c r="E19" s="104"/>
    </row>
    <row r="20" spans="1:5" x14ac:dyDescent="0.25">
      <c r="A20" s="37" t="s">
        <v>13</v>
      </c>
      <c r="B20" s="37" t="s">
        <v>14</v>
      </c>
      <c r="C20" s="37" t="s">
        <v>187</v>
      </c>
      <c r="D20" s="37" t="s">
        <v>190</v>
      </c>
      <c r="E20" s="38" t="s">
        <v>2</v>
      </c>
    </row>
    <row r="21" spans="1:5" x14ac:dyDescent="0.25">
      <c r="A21" s="37">
        <v>1</v>
      </c>
      <c r="B21" s="37">
        <v>2</v>
      </c>
      <c r="C21" s="37">
        <v>3</v>
      </c>
      <c r="D21" s="37">
        <v>4</v>
      </c>
      <c r="E21" s="50" t="s">
        <v>170</v>
      </c>
    </row>
    <row r="22" spans="1:5" x14ac:dyDescent="0.25">
      <c r="A22" s="37" t="s">
        <v>15</v>
      </c>
      <c r="B22" s="51" t="s">
        <v>41</v>
      </c>
      <c r="C22" s="52">
        <v>88.314999999999998</v>
      </c>
      <c r="D22" s="52">
        <f>D23+D24+D25+D26</f>
        <v>146.95666</v>
      </c>
      <c r="E22" s="60">
        <f t="shared" ref="E22:E35" si="1">D22-C22</f>
        <v>58.641660000000002</v>
      </c>
    </row>
    <row r="23" spans="1:5" x14ac:dyDescent="0.25">
      <c r="A23" s="54" t="s">
        <v>16</v>
      </c>
      <c r="B23" s="55" t="s">
        <v>18</v>
      </c>
      <c r="C23" s="56">
        <v>0</v>
      </c>
      <c r="D23" s="56">
        <v>0</v>
      </c>
      <c r="E23" s="61">
        <f t="shared" si="1"/>
        <v>0</v>
      </c>
    </row>
    <row r="24" spans="1:5" x14ac:dyDescent="0.25">
      <c r="A24" s="54" t="s">
        <v>25</v>
      </c>
      <c r="B24" s="55" t="s">
        <v>20</v>
      </c>
      <c r="C24" s="56">
        <v>3.5000000000000003E-2</v>
      </c>
      <c r="D24" s="56">
        <v>3.5000000000000003E-2</v>
      </c>
      <c r="E24" s="61">
        <f t="shared" si="1"/>
        <v>0</v>
      </c>
    </row>
    <row r="25" spans="1:5" x14ac:dyDescent="0.25">
      <c r="A25" s="54" t="s">
        <v>29</v>
      </c>
      <c r="B25" s="55" t="s">
        <v>22</v>
      </c>
      <c r="C25" s="56">
        <v>54.78</v>
      </c>
      <c r="D25" s="56">
        <v>63.069000000000003</v>
      </c>
      <c r="E25" s="61">
        <f t="shared" si="1"/>
        <v>8.2890000000000015</v>
      </c>
    </row>
    <row r="26" spans="1:5" x14ac:dyDescent="0.25">
      <c r="A26" s="54" t="s">
        <v>42</v>
      </c>
      <c r="B26" s="55" t="s">
        <v>24</v>
      </c>
      <c r="C26" s="56">
        <v>33.5</v>
      </c>
      <c r="D26" s="56">
        <v>83.85266</v>
      </c>
      <c r="E26" s="61">
        <f t="shared" si="1"/>
        <v>50.35266</v>
      </c>
    </row>
    <row r="27" spans="1:5" x14ac:dyDescent="0.25">
      <c r="A27" s="37" t="s">
        <v>43</v>
      </c>
      <c r="B27" s="51" t="s">
        <v>44</v>
      </c>
      <c r="C27" s="52">
        <v>71.433409999999995</v>
      </c>
      <c r="D27" s="52">
        <f>D28+D29+D30+D31</f>
        <v>157.61340999999999</v>
      </c>
      <c r="E27" s="60">
        <f t="shared" si="1"/>
        <v>86.179999999999993</v>
      </c>
    </row>
    <row r="28" spans="1:5" x14ac:dyDescent="0.25">
      <c r="A28" s="54" t="s">
        <v>45</v>
      </c>
      <c r="B28" s="55" t="s">
        <v>18</v>
      </c>
      <c r="C28" s="56">
        <v>0</v>
      </c>
      <c r="D28" s="56">
        <v>0</v>
      </c>
      <c r="E28" s="61">
        <f t="shared" si="1"/>
        <v>0</v>
      </c>
    </row>
    <row r="29" spans="1:5" x14ac:dyDescent="0.25">
      <c r="A29" s="54" t="s">
        <v>46</v>
      </c>
      <c r="B29" s="55" t="s">
        <v>20</v>
      </c>
      <c r="C29" s="56">
        <v>0</v>
      </c>
      <c r="D29" s="56">
        <v>0</v>
      </c>
      <c r="E29" s="61">
        <f t="shared" si="1"/>
        <v>0</v>
      </c>
    </row>
    <row r="30" spans="1:5" x14ac:dyDescent="0.25">
      <c r="A30" s="54" t="s">
        <v>47</v>
      </c>
      <c r="B30" s="55" t="s">
        <v>22</v>
      </c>
      <c r="C30" s="56">
        <v>40.227909999999994</v>
      </c>
      <c r="D30" s="56">
        <v>100.87790999999999</v>
      </c>
      <c r="E30" s="61">
        <f t="shared" si="1"/>
        <v>60.649999999999991</v>
      </c>
    </row>
    <row r="31" spans="1:5" x14ac:dyDescent="0.25">
      <c r="A31" s="54" t="s">
        <v>48</v>
      </c>
      <c r="B31" s="55" t="s">
        <v>24</v>
      </c>
      <c r="C31" s="56">
        <v>31.205499999999997</v>
      </c>
      <c r="D31" s="56">
        <v>56.735500000000002</v>
      </c>
      <c r="E31" s="61">
        <f t="shared" si="1"/>
        <v>25.530000000000005</v>
      </c>
    </row>
    <row r="32" spans="1:5" x14ac:dyDescent="0.25">
      <c r="A32" s="37" t="s">
        <v>49</v>
      </c>
      <c r="B32" s="51" t="s">
        <v>50</v>
      </c>
      <c r="C32" s="52">
        <v>84</v>
      </c>
      <c r="D32" s="52">
        <f>D33+D34+D35</f>
        <v>124</v>
      </c>
      <c r="E32" s="60">
        <f t="shared" si="1"/>
        <v>40</v>
      </c>
    </row>
    <row r="33" spans="1:5" x14ac:dyDescent="0.25">
      <c r="A33" s="54" t="s">
        <v>51</v>
      </c>
      <c r="B33" s="55" t="s">
        <v>39</v>
      </c>
      <c r="C33" s="56">
        <v>0</v>
      </c>
      <c r="D33" s="56">
        <v>0</v>
      </c>
      <c r="E33" s="61">
        <f t="shared" si="1"/>
        <v>0</v>
      </c>
    </row>
    <row r="34" spans="1:5" x14ac:dyDescent="0.25">
      <c r="A34" s="54" t="s">
        <v>52</v>
      </c>
      <c r="B34" s="55" t="s">
        <v>53</v>
      </c>
      <c r="C34" s="56">
        <v>1</v>
      </c>
      <c r="D34" s="56">
        <v>2</v>
      </c>
      <c r="E34" s="61">
        <f t="shared" si="1"/>
        <v>1</v>
      </c>
    </row>
    <row r="35" spans="1:5" x14ac:dyDescent="0.25">
      <c r="A35" s="54" t="s">
        <v>54</v>
      </c>
      <c r="B35" s="55" t="s">
        <v>55</v>
      </c>
      <c r="C35" s="56">
        <v>83</v>
      </c>
      <c r="D35" s="56">
        <v>122</v>
      </c>
      <c r="E35" s="61">
        <f t="shared" si="1"/>
        <v>39</v>
      </c>
    </row>
    <row r="36" spans="1:5" x14ac:dyDescent="0.25">
      <c r="C36" s="62"/>
      <c r="D36" s="62"/>
    </row>
  </sheetData>
  <mergeCells count="3">
    <mergeCell ref="A1:E1"/>
    <mergeCell ref="A2:E2"/>
    <mergeCell ref="A19:E19"/>
  </mergeCells>
  <pageMargins left="0.7" right="0.7" top="0.75" bottom="0.75" header="0.3" footer="0.3"/>
  <pageSetup paperSize="9" scale="8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2"/>
  <sheetViews>
    <sheetView view="pageBreakPreview" zoomScaleNormal="100" zoomScaleSheetLayoutView="100" workbookViewId="0">
      <selection activeCell="J16" sqref="J16"/>
    </sheetView>
  </sheetViews>
  <sheetFormatPr defaultColWidth="9.140625" defaultRowHeight="15.75" x14ac:dyDescent="0.25"/>
  <cols>
    <col min="1" max="1" width="8.28515625" style="63" customWidth="1"/>
    <col min="2" max="2" width="48.5703125" style="63" customWidth="1"/>
    <col min="3" max="4" width="14.140625" style="63" customWidth="1"/>
    <col min="5" max="16384" width="9.140625" style="63"/>
  </cols>
  <sheetData>
    <row r="1" spans="1:4" ht="113.25" customHeight="1" x14ac:dyDescent="0.25">
      <c r="A1" s="105" t="s">
        <v>203</v>
      </c>
      <c r="B1" s="106"/>
      <c r="C1" s="106"/>
      <c r="D1" s="106"/>
    </row>
    <row r="3" spans="1:4" x14ac:dyDescent="0.25">
      <c r="A3" s="40" t="s">
        <v>13</v>
      </c>
      <c r="B3" s="40" t="s">
        <v>14</v>
      </c>
      <c r="C3" s="40" t="s">
        <v>187</v>
      </c>
      <c r="D3" s="40" t="s">
        <v>190</v>
      </c>
    </row>
    <row r="4" spans="1:4" x14ac:dyDescent="0.25">
      <c r="A4" s="40">
        <v>1</v>
      </c>
      <c r="B4" s="40">
        <v>2</v>
      </c>
      <c r="C4" s="40">
        <v>3</v>
      </c>
      <c r="D4" s="40">
        <v>4</v>
      </c>
    </row>
    <row r="5" spans="1:4" s="64" customFormat="1" x14ac:dyDescent="0.25">
      <c r="A5" s="40" t="s">
        <v>15</v>
      </c>
      <c r="B5" s="42" t="s">
        <v>56</v>
      </c>
      <c r="C5" s="86">
        <v>0.61203333333333332</v>
      </c>
      <c r="D5" s="87">
        <f>AVERAGE(D9+D10+D13+D14+D15+D20)/6</f>
        <v>0.62080000000000002</v>
      </c>
    </row>
    <row r="6" spans="1:4" x14ac:dyDescent="0.25">
      <c r="A6" s="40" t="s">
        <v>16</v>
      </c>
      <c r="B6" s="42" t="s">
        <v>58</v>
      </c>
      <c r="C6" s="86" t="s">
        <v>57</v>
      </c>
      <c r="D6" s="87" t="s">
        <v>57</v>
      </c>
    </row>
    <row r="7" spans="1:4" x14ac:dyDescent="0.25">
      <c r="A7" s="65" t="s">
        <v>17</v>
      </c>
      <c r="B7" s="42" t="s">
        <v>18</v>
      </c>
      <c r="C7" s="86" t="s">
        <v>57</v>
      </c>
      <c r="D7" s="87" t="s">
        <v>57</v>
      </c>
    </row>
    <row r="8" spans="1:4" x14ac:dyDescent="0.25">
      <c r="A8" s="65" t="s">
        <v>19</v>
      </c>
      <c r="B8" s="42" t="s">
        <v>20</v>
      </c>
      <c r="C8" s="86" t="s">
        <v>57</v>
      </c>
      <c r="D8" s="87" t="s">
        <v>57</v>
      </c>
    </row>
    <row r="9" spans="1:4" x14ac:dyDescent="0.25">
      <c r="A9" s="65" t="s">
        <v>21</v>
      </c>
      <c r="B9" s="42" t="s">
        <v>22</v>
      </c>
      <c r="C9" s="86">
        <v>0.74539999999999995</v>
      </c>
      <c r="D9" s="87">
        <v>0.72299999999999998</v>
      </c>
    </row>
    <row r="10" spans="1:4" s="64" customFormat="1" x14ac:dyDescent="0.25">
      <c r="A10" s="65" t="s">
        <v>23</v>
      </c>
      <c r="B10" s="42" t="s">
        <v>24</v>
      </c>
      <c r="C10" s="86">
        <v>0.70599999999999996</v>
      </c>
      <c r="D10" s="87">
        <v>0.71099999999999997</v>
      </c>
    </row>
    <row r="11" spans="1:4" x14ac:dyDescent="0.25">
      <c r="A11" s="40" t="s">
        <v>25</v>
      </c>
      <c r="B11" s="42" t="s">
        <v>59</v>
      </c>
      <c r="C11" s="86" t="s">
        <v>57</v>
      </c>
      <c r="D11" s="87" t="s">
        <v>57</v>
      </c>
    </row>
    <row r="12" spans="1:4" x14ac:dyDescent="0.25">
      <c r="A12" s="65" t="s">
        <v>26</v>
      </c>
      <c r="B12" s="42" t="s">
        <v>18</v>
      </c>
      <c r="C12" s="86" t="s">
        <v>57</v>
      </c>
      <c r="D12" s="87" t="s">
        <v>57</v>
      </c>
    </row>
    <row r="13" spans="1:4" x14ac:dyDescent="0.25">
      <c r="A13" s="65" t="s">
        <v>27</v>
      </c>
      <c r="B13" s="42" t="s">
        <v>20</v>
      </c>
      <c r="C13" s="86">
        <v>0.90500000000000003</v>
      </c>
      <c r="D13" s="87">
        <v>0.91200000000000003</v>
      </c>
    </row>
    <row r="14" spans="1:4" x14ac:dyDescent="0.25">
      <c r="A14" s="65" t="s">
        <v>28</v>
      </c>
      <c r="B14" s="42" t="s">
        <v>22</v>
      </c>
      <c r="C14" s="86">
        <v>0.44009999999999999</v>
      </c>
      <c r="D14" s="87">
        <v>0.45079999999999998</v>
      </c>
    </row>
    <row r="15" spans="1:4" s="64" customFormat="1" x14ac:dyDescent="0.25">
      <c r="A15" s="65" t="s">
        <v>60</v>
      </c>
      <c r="B15" s="42" t="s">
        <v>24</v>
      </c>
      <c r="C15" s="86">
        <v>0.37740000000000001</v>
      </c>
      <c r="D15" s="87">
        <v>0.42299999999999999</v>
      </c>
    </row>
    <row r="16" spans="1:4" x14ac:dyDescent="0.25">
      <c r="A16" s="40" t="s">
        <v>29</v>
      </c>
      <c r="B16" s="42" t="s">
        <v>61</v>
      </c>
      <c r="C16" s="86" t="s">
        <v>57</v>
      </c>
      <c r="D16" s="87" t="s">
        <v>57</v>
      </c>
    </row>
    <row r="17" spans="1:4" x14ac:dyDescent="0.25">
      <c r="A17" s="65" t="s">
        <v>30</v>
      </c>
      <c r="B17" s="42" t="s">
        <v>38</v>
      </c>
      <c r="C17" s="86" t="s">
        <v>57</v>
      </c>
      <c r="D17" s="87" t="s">
        <v>57</v>
      </c>
    </row>
    <row r="18" spans="1:4" x14ac:dyDescent="0.25">
      <c r="A18" s="65" t="s">
        <v>32</v>
      </c>
      <c r="B18" s="42" t="s">
        <v>39</v>
      </c>
      <c r="C18" s="86" t="s">
        <v>57</v>
      </c>
      <c r="D18" s="87" t="s">
        <v>57</v>
      </c>
    </row>
    <row r="19" spans="1:4" x14ac:dyDescent="0.25">
      <c r="A19" s="65" t="s">
        <v>62</v>
      </c>
      <c r="B19" s="42" t="s">
        <v>40</v>
      </c>
      <c r="C19" s="86" t="s">
        <v>57</v>
      </c>
      <c r="D19" s="87" t="s">
        <v>57</v>
      </c>
    </row>
    <row r="20" spans="1:4" x14ac:dyDescent="0.25">
      <c r="A20" s="65" t="s">
        <v>63</v>
      </c>
      <c r="B20" s="42" t="s">
        <v>55</v>
      </c>
      <c r="C20" s="86">
        <v>0.49830000000000002</v>
      </c>
      <c r="D20" s="87">
        <v>0.505</v>
      </c>
    </row>
    <row r="22" spans="1:4" ht="54" customHeight="1" x14ac:dyDescent="0.25">
      <c r="A22" s="107" t="s">
        <v>177</v>
      </c>
      <c r="B22" s="107"/>
      <c r="C22" s="107"/>
      <c r="D22" s="107"/>
    </row>
  </sheetData>
  <mergeCells count="2">
    <mergeCell ref="A1:D1"/>
    <mergeCell ref="A22:D22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"/>
  <sheetViews>
    <sheetView view="pageBreakPreview" zoomScale="90" zoomScaleNormal="100" zoomScaleSheetLayoutView="90" workbookViewId="0">
      <selection activeCell="A2" sqref="A2"/>
    </sheetView>
  </sheetViews>
  <sheetFormatPr defaultColWidth="9.140625" defaultRowHeight="15.75" x14ac:dyDescent="0.25"/>
  <cols>
    <col min="1" max="1" width="8.28515625" style="6" customWidth="1"/>
    <col min="2" max="2" width="46.140625" style="6" customWidth="1"/>
    <col min="3" max="3" width="10.85546875" style="6" customWidth="1"/>
    <col min="4" max="4" width="14.140625" style="6" customWidth="1"/>
    <col min="5" max="5" width="13" style="6" customWidth="1"/>
    <col min="6" max="16384" width="9.140625" style="6"/>
  </cols>
  <sheetData>
    <row r="1" spans="1:5" ht="120.75" customHeight="1" x14ac:dyDescent="0.25">
      <c r="A1" s="97" t="s">
        <v>193</v>
      </c>
      <c r="B1" s="97"/>
      <c r="C1" s="97"/>
      <c r="D1" s="97"/>
      <c r="E1" s="97"/>
    </row>
    <row r="3" spans="1:5" ht="87" customHeight="1" x14ac:dyDescent="0.25">
      <c r="A3" s="108" t="s">
        <v>184</v>
      </c>
      <c r="B3" s="109"/>
      <c r="C3" s="109"/>
      <c r="D3" s="109"/>
      <c r="E3" s="109"/>
    </row>
  </sheetData>
  <mergeCells count="2">
    <mergeCell ref="A1:E1"/>
    <mergeCell ref="A3:E3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4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4"/>
  <sheetViews>
    <sheetView view="pageBreakPreview" zoomScaleNormal="100" zoomScaleSheetLayoutView="100" workbookViewId="0">
      <selection activeCell="F13" sqref="F13"/>
    </sheetView>
  </sheetViews>
  <sheetFormatPr defaultColWidth="9.140625" defaultRowHeight="15.75" x14ac:dyDescent="0.25"/>
  <cols>
    <col min="1" max="1" width="8.28515625" style="6" customWidth="1"/>
    <col min="2" max="2" width="64.140625" style="6" customWidth="1"/>
    <col min="3" max="4" width="14.140625" style="6" customWidth="1"/>
    <col min="5" max="5" width="13" style="6" customWidth="1"/>
    <col min="6" max="16384" width="9.140625" style="6"/>
  </cols>
  <sheetData>
    <row r="1" spans="1:5" ht="224.25" customHeight="1" x14ac:dyDescent="0.25">
      <c r="A1" s="97" t="s">
        <v>194</v>
      </c>
      <c r="B1" s="97"/>
      <c r="C1" s="97"/>
      <c r="D1" s="9"/>
      <c r="E1" s="9"/>
    </row>
    <row r="2" spans="1:5" ht="16.5" thickBot="1" x14ac:dyDescent="0.3"/>
    <row r="3" spans="1:5" ht="16.5" thickBot="1" x14ac:dyDescent="0.3">
      <c r="A3" s="10" t="s">
        <v>13</v>
      </c>
      <c r="B3" s="11" t="s">
        <v>14</v>
      </c>
      <c r="C3" s="12" t="s">
        <v>190</v>
      </c>
    </row>
    <row r="4" spans="1:5" ht="16.5" thickBot="1" x14ac:dyDescent="0.3">
      <c r="A4" s="10">
        <v>1</v>
      </c>
      <c r="B4" s="11">
        <v>2</v>
      </c>
      <c r="C4" s="12">
        <v>3</v>
      </c>
    </row>
    <row r="5" spans="1:5" x14ac:dyDescent="0.25">
      <c r="A5" s="13" t="s">
        <v>15</v>
      </c>
      <c r="B5" s="14" t="s">
        <v>65</v>
      </c>
      <c r="C5" s="15">
        <v>0</v>
      </c>
    </row>
    <row r="6" spans="1:5" x14ac:dyDescent="0.25">
      <c r="A6" s="16" t="s">
        <v>16</v>
      </c>
      <c r="B6" s="17" t="s">
        <v>18</v>
      </c>
      <c r="C6" s="18" t="s">
        <v>57</v>
      </c>
    </row>
    <row r="7" spans="1:5" x14ac:dyDescent="0.25">
      <c r="A7" s="16" t="s">
        <v>25</v>
      </c>
      <c r="B7" s="17" t="s">
        <v>20</v>
      </c>
      <c r="C7" s="18" t="s">
        <v>57</v>
      </c>
    </row>
    <row r="8" spans="1:5" x14ac:dyDescent="0.25">
      <c r="A8" s="16" t="s">
        <v>29</v>
      </c>
      <c r="B8" s="17" t="s">
        <v>22</v>
      </c>
      <c r="C8" s="18" t="s">
        <v>57</v>
      </c>
    </row>
    <row r="9" spans="1:5" x14ac:dyDescent="0.25">
      <c r="A9" s="16" t="s">
        <v>42</v>
      </c>
      <c r="B9" s="17" t="s">
        <v>24</v>
      </c>
      <c r="C9" s="18" t="s">
        <v>57</v>
      </c>
    </row>
    <row r="10" spans="1:5" ht="31.5" x14ac:dyDescent="0.25">
      <c r="A10" s="19" t="s">
        <v>43</v>
      </c>
      <c r="B10" s="17" t="s">
        <v>66</v>
      </c>
      <c r="C10" s="18">
        <v>0</v>
      </c>
    </row>
    <row r="11" spans="1:5" x14ac:dyDescent="0.25">
      <c r="A11" s="16" t="s">
        <v>45</v>
      </c>
      <c r="B11" s="17" t="s">
        <v>18</v>
      </c>
      <c r="C11" s="18" t="s">
        <v>57</v>
      </c>
    </row>
    <row r="12" spans="1:5" x14ac:dyDescent="0.25">
      <c r="A12" s="16" t="s">
        <v>46</v>
      </c>
      <c r="B12" s="17" t="s">
        <v>20</v>
      </c>
      <c r="C12" s="18" t="s">
        <v>57</v>
      </c>
    </row>
    <row r="13" spans="1:5" x14ac:dyDescent="0.25">
      <c r="A13" s="16" t="s">
        <v>47</v>
      </c>
      <c r="B13" s="17" t="s">
        <v>22</v>
      </c>
      <c r="C13" s="18" t="s">
        <v>57</v>
      </c>
    </row>
    <row r="14" spans="1:5" ht="16.5" thickBot="1" x14ac:dyDescent="0.3">
      <c r="A14" s="20" t="s">
        <v>48</v>
      </c>
      <c r="B14" s="21" t="s">
        <v>24</v>
      </c>
      <c r="C14" s="22" t="s">
        <v>57</v>
      </c>
    </row>
  </sheetData>
  <mergeCells count="1">
    <mergeCell ref="A1:C1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"/>
  <sheetViews>
    <sheetView view="pageBreakPreview" zoomScale="90" zoomScaleNormal="100" zoomScaleSheetLayoutView="90" workbookViewId="0">
      <selection activeCell="A2" sqref="A2"/>
    </sheetView>
  </sheetViews>
  <sheetFormatPr defaultColWidth="9.140625" defaultRowHeight="15.75" x14ac:dyDescent="0.25"/>
  <cols>
    <col min="1" max="1" width="8.28515625" style="6" customWidth="1"/>
    <col min="2" max="2" width="80" style="6" customWidth="1"/>
    <col min="3" max="4" width="14.140625" style="6" customWidth="1"/>
    <col min="5" max="5" width="13" style="6" customWidth="1"/>
    <col min="6" max="16384" width="9.140625" style="6"/>
  </cols>
  <sheetData>
    <row r="1" spans="1:5" ht="126.75" customHeight="1" x14ac:dyDescent="0.25">
      <c r="A1" s="97" t="s">
        <v>195</v>
      </c>
      <c r="B1" s="97"/>
      <c r="C1" s="9"/>
      <c r="D1" s="9"/>
      <c r="E1" s="9"/>
    </row>
    <row r="3" spans="1:5" ht="107.25" customHeight="1" x14ac:dyDescent="0.25">
      <c r="A3" s="110" t="s">
        <v>178</v>
      </c>
      <c r="B3" s="110"/>
    </row>
    <row r="4" spans="1:5" x14ac:dyDescent="0.25">
      <c r="A4" s="110"/>
      <c r="B4" s="110"/>
    </row>
    <row r="5" spans="1:5" ht="15.75" customHeight="1" x14ac:dyDescent="0.25">
      <c r="A5" s="110" t="s">
        <v>185</v>
      </c>
      <c r="B5" s="110"/>
    </row>
    <row r="6" spans="1:5" x14ac:dyDescent="0.25">
      <c r="A6" s="110"/>
      <c r="B6" s="110"/>
    </row>
  </sheetData>
  <mergeCells count="3">
    <mergeCell ref="A1:B1"/>
    <mergeCell ref="A3:B4"/>
    <mergeCell ref="A5:B6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8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3"/>
  <sheetViews>
    <sheetView zoomScale="85" zoomScaleNormal="85" workbookViewId="0">
      <pane xSplit="2" ySplit="7" topLeftCell="C8" activePane="bottomRight" state="frozen"/>
      <selection activeCell="M8" activeCellId="3" sqref="D8 G8 J8 M8"/>
      <selection pane="topRight" activeCell="M8" activeCellId="3" sqref="D8 G8 J8 M8"/>
      <selection pane="bottomLeft" activeCell="M8" activeCellId="3" sqref="D8 G8 J8 M8"/>
      <selection pane="bottomRight" activeCell="G14" sqref="G14"/>
    </sheetView>
  </sheetViews>
  <sheetFormatPr defaultColWidth="9.140625" defaultRowHeight="15.75" x14ac:dyDescent="0.25"/>
  <cols>
    <col min="1" max="1" width="7.85546875" style="66" customWidth="1"/>
    <col min="2" max="2" width="55.42578125" style="66" customWidth="1"/>
    <col min="3" max="4" width="9.140625" style="66"/>
    <col min="5" max="5" width="10.140625" style="66" customWidth="1"/>
    <col min="6" max="7" width="9.140625" style="66"/>
    <col min="8" max="8" width="9.7109375" style="66" bestFit="1" customWidth="1"/>
    <col min="9" max="10" width="9.140625" style="66"/>
    <col min="11" max="11" width="9.7109375" style="66" bestFit="1" customWidth="1"/>
    <col min="12" max="13" width="9.140625" style="66"/>
    <col min="14" max="14" width="10.28515625" style="66" customWidth="1"/>
    <col min="15" max="22" width="9.140625" style="66"/>
    <col min="23" max="24" width="11.85546875" style="66" bestFit="1" customWidth="1"/>
    <col min="25" max="16384" width="9.140625" style="66"/>
  </cols>
  <sheetData>
    <row r="1" spans="1:18" ht="107.25" customHeight="1" x14ac:dyDescent="0.25">
      <c r="A1" s="114" t="s">
        <v>196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</row>
    <row r="3" spans="1:18" x14ac:dyDescent="0.25">
      <c r="A3" s="111" t="s">
        <v>13</v>
      </c>
      <c r="B3" s="111" t="s">
        <v>64</v>
      </c>
      <c r="C3" s="111" t="s">
        <v>67</v>
      </c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 t="s">
        <v>5</v>
      </c>
    </row>
    <row r="4" spans="1:18" ht="31.5" customHeight="1" x14ac:dyDescent="0.25">
      <c r="A4" s="111"/>
      <c r="B4" s="111"/>
      <c r="C4" s="111" t="s">
        <v>68</v>
      </c>
      <c r="D4" s="111"/>
      <c r="E4" s="111"/>
      <c r="F4" s="111" t="s">
        <v>69</v>
      </c>
      <c r="G4" s="111"/>
      <c r="H4" s="111"/>
      <c r="I4" s="111" t="s">
        <v>70</v>
      </c>
      <c r="J4" s="111"/>
      <c r="K4" s="111"/>
      <c r="L4" s="111" t="s">
        <v>71</v>
      </c>
      <c r="M4" s="111"/>
      <c r="N4" s="111"/>
      <c r="O4" s="111" t="s">
        <v>72</v>
      </c>
      <c r="P4" s="111"/>
      <c r="Q4" s="111"/>
      <c r="R4" s="111"/>
    </row>
    <row r="5" spans="1:18" ht="31.5" customHeight="1" x14ac:dyDescent="0.25">
      <c r="A5" s="111"/>
      <c r="B5" s="111"/>
      <c r="C5" s="111" t="s">
        <v>187</v>
      </c>
      <c r="D5" s="112" t="s">
        <v>190</v>
      </c>
      <c r="E5" s="88" t="s">
        <v>73</v>
      </c>
      <c r="F5" s="111" t="s">
        <v>187</v>
      </c>
      <c r="G5" s="112" t="s">
        <v>190</v>
      </c>
      <c r="H5" s="88" t="s">
        <v>73</v>
      </c>
      <c r="I5" s="111" t="s">
        <v>187</v>
      </c>
      <c r="J5" s="112" t="s">
        <v>190</v>
      </c>
      <c r="K5" s="88" t="s">
        <v>73</v>
      </c>
      <c r="L5" s="111" t="s">
        <v>187</v>
      </c>
      <c r="M5" s="112" t="s">
        <v>190</v>
      </c>
      <c r="N5" s="88" t="s">
        <v>73</v>
      </c>
      <c r="O5" s="111" t="s">
        <v>187</v>
      </c>
      <c r="P5" s="112" t="s">
        <v>190</v>
      </c>
      <c r="Q5" s="88" t="s">
        <v>73</v>
      </c>
      <c r="R5" s="111"/>
    </row>
    <row r="6" spans="1:18" x14ac:dyDescent="0.25">
      <c r="A6" s="111"/>
      <c r="B6" s="111"/>
      <c r="C6" s="111"/>
      <c r="D6" s="113"/>
      <c r="E6" s="88" t="s">
        <v>74</v>
      </c>
      <c r="F6" s="111"/>
      <c r="G6" s="113"/>
      <c r="H6" s="88" t="s">
        <v>74</v>
      </c>
      <c r="I6" s="111"/>
      <c r="J6" s="113"/>
      <c r="K6" s="88" t="s">
        <v>74</v>
      </c>
      <c r="L6" s="111"/>
      <c r="M6" s="113"/>
      <c r="N6" s="88" t="s">
        <v>74</v>
      </c>
      <c r="O6" s="111"/>
      <c r="P6" s="113"/>
      <c r="Q6" s="88" t="s">
        <v>74</v>
      </c>
      <c r="R6" s="111"/>
    </row>
    <row r="7" spans="1:18" x14ac:dyDescent="0.25">
      <c r="A7" s="88">
        <v>1</v>
      </c>
      <c r="B7" s="88">
        <v>2</v>
      </c>
      <c r="C7" s="88">
        <v>3</v>
      </c>
      <c r="D7" s="88">
        <v>4</v>
      </c>
      <c r="E7" s="88">
        <v>5</v>
      </c>
      <c r="F7" s="88">
        <v>6</v>
      </c>
      <c r="G7" s="88">
        <v>7</v>
      </c>
      <c r="H7" s="88">
        <v>8</v>
      </c>
      <c r="I7" s="88">
        <v>9</v>
      </c>
      <c r="J7" s="88">
        <v>10</v>
      </c>
      <c r="K7" s="88">
        <v>11</v>
      </c>
      <c r="L7" s="88">
        <v>12</v>
      </c>
      <c r="M7" s="88">
        <v>13</v>
      </c>
      <c r="N7" s="88">
        <v>14</v>
      </c>
      <c r="O7" s="88">
        <v>15</v>
      </c>
      <c r="P7" s="88">
        <v>16</v>
      </c>
      <c r="Q7" s="88">
        <v>17</v>
      </c>
      <c r="R7" s="88">
        <v>18</v>
      </c>
    </row>
    <row r="8" spans="1:18" ht="31.5" x14ac:dyDescent="0.25">
      <c r="A8" s="88">
        <v>1</v>
      </c>
      <c r="B8" s="67" t="s">
        <v>75</v>
      </c>
      <c r="C8" s="68">
        <v>10</v>
      </c>
      <c r="D8" s="68">
        <v>27</v>
      </c>
      <c r="E8" s="69">
        <f>(D8-C8)/D8</f>
        <v>0.62962962962962965</v>
      </c>
      <c r="F8" s="68">
        <v>5</v>
      </c>
      <c r="G8" s="68">
        <v>18</v>
      </c>
      <c r="H8" s="69">
        <f>(G8-F8)/G8</f>
        <v>0.72222222222222221</v>
      </c>
      <c r="I8" s="68">
        <v>2</v>
      </c>
      <c r="J8" s="68">
        <v>6</v>
      </c>
      <c r="K8" s="69">
        <f>(J8-I8)/J8</f>
        <v>0.66666666666666663</v>
      </c>
      <c r="L8" s="68">
        <v>0</v>
      </c>
      <c r="M8" s="68">
        <v>1</v>
      </c>
      <c r="N8" s="70"/>
      <c r="O8" s="68">
        <v>0</v>
      </c>
      <c r="P8" s="68">
        <v>0</v>
      </c>
      <c r="Q8" s="68">
        <v>0</v>
      </c>
      <c r="R8" s="68">
        <f>C8+D8+F8+G8+I8+J8+L8+M8+O8+P8</f>
        <v>69</v>
      </c>
    </row>
    <row r="9" spans="1:18" ht="63" x14ac:dyDescent="0.25">
      <c r="A9" s="88">
        <v>2</v>
      </c>
      <c r="B9" s="67" t="s">
        <v>76</v>
      </c>
      <c r="C9" s="68">
        <v>9</v>
      </c>
      <c r="D9" s="68">
        <v>19</v>
      </c>
      <c r="E9" s="69">
        <f t="shared" ref="E9:E19" si="0">(D9-C9)/D9</f>
        <v>0.52631578947368418</v>
      </c>
      <c r="F9" s="68">
        <v>4</v>
      </c>
      <c r="G9" s="68">
        <v>10</v>
      </c>
      <c r="H9" s="69">
        <f t="shared" ref="H9:H19" si="1">(G9-F9)/G9</f>
        <v>0.6</v>
      </c>
      <c r="I9" s="68">
        <v>0</v>
      </c>
      <c r="J9" s="68">
        <v>2</v>
      </c>
      <c r="K9" s="69">
        <f>(J9-I9)/J9</f>
        <v>1</v>
      </c>
      <c r="L9" s="68">
        <v>0</v>
      </c>
      <c r="M9" s="68">
        <v>0</v>
      </c>
      <c r="N9" s="70"/>
      <c r="O9" s="68">
        <v>0</v>
      </c>
      <c r="P9" s="68">
        <v>0</v>
      </c>
      <c r="Q9" s="68">
        <v>0</v>
      </c>
      <c r="R9" s="68">
        <f>C9+D9+F9+G9+I9+J9+L9+M9+O9+P9</f>
        <v>44</v>
      </c>
    </row>
    <row r="10" spans="1:18" ht="110.25" x14ac:dyDescent="0.25">
      <c r="A10" s="88">
        <v>3</v>
      </c>
      <c r="B10" s="67" t="s">
        <v>77</v>
      </c>
      <c r="C10" s="68">
        <v>0</v>
      </c>
      <c r="D10" s="68">
        <v>0</v>
      </c>
      <c r="E10" s="69"/>
      <c r="F10" s="68">
        <v>0</v>
      </c>
      <c r="G10" s="68">
        <v>0</v>
      </c>
      <c r="H10" s="69"/>
      <c r="I10" s="68">
        <v>0</v>
      </c>
      <c r="J10" s="68">
        <v>0</v>
      </c>
      <c r="K10" s="70"/>
      <c r="L10" s="68">
        <v>0</v>
      </c>
      <c r="M10" s="68">
        <v>0</v>
      </c>
      <c r="N10" s="70"/>
      <c r="O10" s="68">
        <v>0</v>
      </c>
      <c r="P10" s="68">
        <v>0</v>
      </c>
      <c r="Q10" s="68">
        <v>0</v>
      </c>
      <c r="R10" s="68">
        <f>C10+D10+F10+G10+I10+J10+L10+M10+O10+P10</f>
        <v>0</v>
      </c>
    </row>
    <row r="11" spans="1:18" x14ac:dyDescent="0.25">
      <c r="A11" s="71" t="s">
        <v>51</v>
      </c>
      <c r="B11" s="67" t="s">
        <v>78</v>
      </c>
      <c r="C11" s="68">
        <v>0</v>
      </c>
      <c r="D11" s="68">
        <v>0</v>
      </c>
      <c r="E11" s="69"/>
      <c r="F11" s="68">
        <v>0</v>
      </c>
      <c r="G11" s="68">
        <v>0</v>
      </c>
      <c r="H11" s="69"/>
      <c r="I11" s="68">
        <v>0</v>
      </c>
      <c r="J11" s="68">
        <v>0</v>
      </c>
      <c r="K11" s="70"/>
      <c r="L11" s="68">
        <v>0</v>
      </c>
      <c r="M11" s="68">
        <v>0</v>
      </c>
      <c r="N11" s="70"/>
      <c r="O11" s="68">
        <v>0</v>
      </c>
      <c r="P11" s="68">
        <v>0</v>
      </c>
      <c r="Q11" s="68">
        <v>0</v>
      </c>
      <c r="R11" s="68">
        <f t="shared" ref="R11:R18" si="2">C11+D11+F11+G11+I11+J11+L11+M11+O11+P11</f>
        <v>0</v>
      </c>
    </row>
    <row r="12" spans="1:18" x14ac:dyDescent="0.25">
      <c r="A12" s="71" t="s">
        <v>52</v>
      </c>
      <c r="B12" s="67" t="s">
        <v>79</v>
      </c>
      <c r="C12" s="68">
        <v>0</v>
      </c>
      <c r="D12" s="68">
        <v>0</v>
      </c>
      <c r="E12" s="69"/>
      <c r="F12" s="68">
        <v>0</v>
      </c>
      <c r="G12" s="68">
        <v>0</v>
      </c>
      <c r="H12" s="69"/>
      <c r="I12" s="68">
        <v>0</v>
      </c>
      <c r="J12" s="68">
        <v>0</v>
      </c>
      <c r="K12" s="70"/>
      <c r="L12" s="68">
        <v>0</v>
      </c>
      <c r="M12" s="68">
        <v>0</v>
      </c>
      <c r="N12" s="70"/>
      <c r="O12" s="68">
        <v>0</v>
      </c>
      <c r="P12" s="68">
        <v>0</v>
      </c>
      <c r="Q12" s="68">
        <v>0</v>
      </c>
      <c r="R12" s="68">
        <f t="shared" si="2"/>
        <v>0</v>
      </c>
    </row>
    <row r="13" spans="1:18" ht="63" x14ac:dyDescent="0.25">
      <c r="A13" s="88">
        <v>4</v>
      </c>
      <c r="B13" s="67" t="s">
        <v>80</v>
      </c>
      <c r="C13" s="68">
        <v>8</v>
      </c>
      <c r="D13" s="68">
        <v>7</v>
      </c>
      <c r="E13" s="69">
        <f t="shared" si="0"/>
        <v>-0.14285714285714285</v>
      </c>
      <c r="F13" s="68">
        <v>8</v>
      </c>
      <c r="G13" s="68">
        <v>7</v>
      </c>
      <c r="H13" s="69">
        <f t="shared" si="1"/>
        <v>-0.14285714285714285</v>
      </c>
      <c r="I13" s="68">
        <v>0</v>
      </c>
      <c r="J13" s="68">
        <v>10</v>
      </c>
      <c r="K13" s="69">
        <f t="shared" ref="K13" si="3">(J13-I13)/J13</f>
        <v>1</v>
      </c>
      <c r="L13" s="68">
        <v>0</v>
      </c>
      <c r="M13" s="68">
        <v>0</v>
      </c>
      <c r="N13" s="70"/>
      <c r="O13" s="68">
        <v>0</v>
      </c>
      <c r="P13" s="68">
        <v>0</v>
      </c>
      <c r="Q13" s="68">
        <v>0</v>
      </c>
      <c r="R13" s="67">
        <v>0</v>
      </c>
    </row>
    <row r="14" spans="1:18" ht="47.25" x14ac:dyDescent="0.25">
      <c r="A14" s="88">
        <v>5</v>
      </c>
      <c r="B14" s="67" t="s">
        <v>81</v>
      </c>
      <c r="C14" s="68">
        <v>9</v>
      </c>
      <c r="D14" s="68">
        <v>18</v>
      </c>
      <c r="E14" s="69">
        <f t="shared" si="0"/>
        <v>0.5</v>
      </c>
      <c r="F14" s="68">
        <v>4</v>
      </c>
      <c r="G14" s="68">
        <v>10</v>
      </c>
      <c r="H14" s="69">
        <f t="shared" si="1"/>
        <v>0.6</v>
      </c>
      <c r="I14" s="68">
        <v>0</v>
      </c>
      <c r="J14" s="68">
        <v>2</v>
      </c>
      <c r="K14" s="69">
        <f>(J14-I14)/J14</f>
        <v>1</v>
      </c>
      <c r="L14" s="68">
        <v>0</v>
      </c>
      <c r="M14" s="68">
        <v>0</v>
      </c>
      <c r="N14" s="69">
        <v>0</v>
      </c>
      <c r="O14" s="68">
        <v>0</v>
      </c>
      <c r="P14" s="68">
        <v>0</v>
      </c>
      <c r="Q14" s="68">
        <v>0</v>
      </c>
      <c r="R14" s="68">
        <f t="shared" si="2"/>
        <v>43</v>
      </c>
    </row>
    <row r="15" spans="1:18" ht="47.25" x14ac:dyDescent="0.25">
      <c r="A15" s="88">
        <v>6</v>
      </c>
      <c r="B15" s="67" t="s">
        <v>82</v>
      </c>
      <c r="C15" s="68">
        <v>11</v>
      </c>
      <c r="D15" s="68">
        <v>15</v>
      </c>
      <c r="E15" s="69">
        <f t="shared" si="0"/>
        <v>0.26666666666666666</v>
      </c>
      <c r="F15" s="68">
        <v>4</v>
      </c>
      <c r="G15" s="68">
        <v>4</v>
      </c>
      <c r="H15" s="69">
        <f t="shared" si="1"/>
        <v>0</v>
      </c>
      <c r="I15" s="68">
        <v>0</v>
      </c>
      <c r="J15" s="68">
        <v>0</v>
      </c>
      <c r="K15" s="70"/>
      <c r="L15" s="68">
        <v>1</v>
      </c>
      <c r="M15" s="68">
        <v>0</v>
      </c>
      <c r="N15" s="70">
        <v>0</v>
      </c>
      <c r="O15" s="68">
        <v>0</v>
      </c>
      <c r="P15" s="68">
        <v>0</v>
      </c>
      <c r="Q15" s="68">
        <v>0</v>
      </c>
      <c r="R15" s="68">
        <v>0</v>
      </c>
    </row>
    <row r="16" spans="1:18" ht="94.5" x14ac:dyDescent="0.25">
      <c r="A16" s="88">
        <v>7</v>
      </c>
      <c r="B16" s="67" t="s">
        <v>83</v>
      </c>
      <c r="C16" s="68">
        <v>0</v>
      </c>
      <c r="D16" s="68">
        <v>0</v>
      </c>
      <c r="E16" s="69"/>
      <c r="F16" s="68">
        <v>0</v>
      </c>
      <c r="G16" s="68">
        <v>0</v>
      </c>
      <c r="H16" s="69"/>
      <c r="I16" s="68">
        <v>0</v>
      </c>
      <c r="J16" s="68">
        <v>0</v>
      </c>
      <c r="K16" s="70"/>
      <c r="L16" s="68">
        <v>0</v>
      </c>
      <c r="M16" s="68">
        <v>0</v>
      </c>
      <c r="N16" s="70"/>
      <c r="O16" s="68">
        <v>0</v>
      </c>
      <c r="P16" s="68">
        <v>0</v>
      </c>
      <c r="Q16" s="68">
        <v>0</v>
      </c>
      <c r="R16" s="68">
        <f t="shared" si="2"/>
        <v>0</v>
      </c>
    </row>
    <row r="17" spans="1:24" x14ac:dyDescent="0.25">
      <c r="A17" s="71" t="s">
        <v>84</v>
      </c>
      <c r="B17" s="67" t="s">
        <v>78</v>
      </c>
      <c r="C17" s="68">
        <v>0</v>
      </c>
      <c r="D17" s="68">
        <v>0</v>
      </c>
      <c r="E17" s="69"/>
      <c r="F17" s="68">
        <v>0</v>
      </c>
      <c r="G17" s="68">
        <v>0</v>
      </c>
      <c r="H17" s="69"/>
      <c r="I17" s="68">
        <v>0</v>
      </c>
      <c r="J17" s="68">
        <v>0</v>
      </c>
      <c r="K17" s="70"/>
      <c r="L17" s="68">
        <v>0</v>
      </c>
      <c r="M17" s="68">
        <v>0</v>
      </c>
      <c r="N17" s="70"/>
      <c r="O17" s="68">
        <v>0</v>
      </c>
      <c r="P17" s="68">
        <v>0</v>
      </c>
      <c r="Q17" s="68">
        <v>0</v>
      </c>
      <c r="R17" s="68">
        <f t="shared" si="2"/>
        <v>0</v>
      </c>
    </row>
    <row r="18" spans="1:24" x14ac:dyDescent="0.25">
      <c r="A18" s="71" t="s">
        <v>85</v>
      </c>
      <c r="B18" s="67" t="s">
        <v>86</v>
      </c>
      <c r="C18" s="68">
        <v>0</v>
      </c>
      <c r="D18" s="68">
        <v>0</v>
      </c>
      <c r="E18" s="69"/>
      <c r="F18" s="68">
        <v>0</v>
      </c>
      <c r="G18" s="68">
        <v>0</v>
      </c>
      <c r="H18" s="69"/>
      <c r="I18" s="68">
        <v>0</v>
      </c>
      <c r="J18" s="68">
        <v>0</v>
      </c>
      <c r="K18" s="70"/>
      <c r="L18" s="68">
        <v>0</v>
      </c>
      <c r="M18" s="68">
        <v>0</v>
      </c>
      <c r="N18" s="70"/>
      <c r="O18" s="68">
        <v>0</v>
      </c>
      <c r="P18" s="68">
        <v>0</v>
      </c>
      <c r="Q18" s="68">
        <v>0</v>
      </c>
      <c r="R18" s="68">
        <f t="shared" si="2"/>
        <v>0</v>
      </c>
    </row>
    <row r="19" spans="1:24" ht="47.25" x14ac:dyDescent="0.25">
      <c r="A19" s="88">
        <v>8</v>
      </c>
      <c r="B19" s="67" t="s">
        <v>87</v>
      </c>
      <c r="C19" s="68">
        <v>184.36</v>
      </c>
      <c r="D19" s="68">
        <v>145.4</v>
      </c>
      <c r="E19" s="69">
        <f t="shared" si="0"/>
        <v>-0.26795048143053651</v>
      </c>
      <c r="F19" s="68">
        <v>63.25</v>
      </c>
      <c r="G19" s="68">
        <v>47.45</v>
      </c>
      <c r="H19" s="69">
        <f t="shared" si="1"/>
        <v>-0.33298208640674387</v>
      </c>
      <c r="I19" s="68">
        <v>0</v>
      </c>
      <c r="J19" s="68">
        <v>0</v>
      </c>
      <c r="K19" s="70">
        <v>0</v>
      </c>
      <c r="L19" s="68">
        <v>1524</v>
      </c>
      <c r="M19" s="68">
        <v>0</v>
      </c>
      <c r="N19" s="70">
        <v>0</v>
      </c>
      <c r="O19" s="68">
        <v>0</v>
      </c>
      <c r="P19" s="68">
        <v>0</v>
      </c>
      <c r="Q19" s="68">
        <v>0</v>
      </c>
      <c r="R19" s="67">
        <v>0</v>
      </c>
    </row>
    <row r="21" spans="1:24" x14ac:dyDescent="0.25">
      <c r="W21" s="72"/>
      <c r="X21" s="72"/>
    </row>
    <row r="22" spans="1:24" x14ac:dyDescent="0.25">
      <c r="W22" s="72"/>
      <c r="X22" s="72"/>
    </row>
    <row r="23" spans="1:24" x14ac:dyDescent="0.25">
      <c r="W23" s="72"/>
      <c r="X23" s="72"/>
    </row>
  </sheetData>
  <mergeCells count="20">
    <mergeCell ref="L5:L6"/>
    <mergeCell ref="M5:M6"/>
    <mergeCell ref="O5:O6"/>
    <mergeCell ref="P5:P6"/>
    <mergeCell ref="C5:C6"/>
    <mergeCell ref="D5:D6"/>
    <mergeCell ref="F5:F6"/>
    <mergeCell ref="G5:G6"/>
    <mergeCell ref="I5:I6"/>
    <mergeCell ref="J5:J6"/>
    <mergeCell ref="A1:R1"/>
    <mergeCell ref="A3:A6"/>
    <mergeCell ref="B3:B6"/>
    <mergeCell ref="C3:Q3"/>
    <mergeCell ref="R3:R6"/>
    <mergeCell ref="C4:E4"/>
    <mergeCell ref="F4:H4"/>
    <mergeCell ref="I4:K4"/>
    <mergeCell ref="L4:N4"/>
    <mergeCell ref="O4:Q4"/>
  </mergeCells>
  <pageMargins left="0.7" right="0.7" top="0.75" bottom="0.75" header="0.3" footer="0.3"/>
  <pageSetup paperSize="9" scale="62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7"/>
  <sheetViews>
    <sheetView topLeftCell="A4" zoomScale="115" zoomScaleNormal="115" workbookViewId="0">
      <selection activeCell="R15" sqref="R15"/>
    </sheetView>
  </sheetViews>
  <sheetFormatPr defaultColWidth="9.140625" defaultRowHeight="15.75" x14ac:dyDescent="0.25"/>
  <cols>
    <col min="1" max="1" width="7.140625" style="8" customWidth="1"/>
    <col min="2" max="2" width="32.140625" style="8" customWidth="1"/>
    <col min="3" max="7" width="9.140625" style="8"/>
    <col min="8" max="8" width="9" style="8" customWidth="1"/>
    <col min="9" max="10" width="9.140625" style="8"/>
    <col min="11" max="11" width="9.85546875" style="8" bestFit="1" customWidth="1"/>
    <col min="12" max="16384" width="9.140625" style="8"/>
  </cols>
  <sheetData>
    <row r="1" spans="1:17" ht="150" customHeight="1" x14ac:dyDescent="0.25">
      <c r="A1" s="116" t="s">
        <v>197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</row>
    <row r="3" spans="1:17" ht="30" customHeight="1" x14ac:dyDescent="0.25">
      <c r="A3" s="118" t="s">
        <v>13</v>
      </c>
      <c r="B3" s="118" t="s">
        <v>118</v>
      </c>
      <c r="C3" s="118" t="s">
        <v>117</v>
      </c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</row>
    <row r="4" spans="1:17" ht="47.25" customHeight="1" x14ac:dyDescent="0.25">
      <c r="A4" s="118"/>
      <c r="B4" s="118"/>
      <c r="C4" s="118" t="s">
        <v>116</v>
      </c>
      <c r="D4" s="118"/>
      <c r="E4" s="118"/>
      <c r="F4" s="118" t="s">
        <v>115</v>
      </c>
      <c r="G4" s="118"/>
      <c r="H4" s="118"/>
      <c r="I4" s="118" t="s">
        <v>114</v>
      </c>
      <c r="J4" s="118"/>
      <c r="K4" s="118"/>
      <c r="L4" s="118" t="s">
        <v>113</v>
      </c>
      <c r="M4" s="118"/>
      <c r="N4" s="118"/>
      <c r="O4" s="118" t="s">
        <v>112</v>
      </c>
      <c r="P4" s="118"/>
      <c r="Q4" s="118"/>
    </row>
    <row r="5" spans="1:17" ht="47.25" x14ac:dyDescent="0.25">
      <c r="A5" s="118"/>
      <c r="B5" s="118"/>
      <c r="C5" s="89" t="s">
        <v>187</v>
      </c>
      <c r="D5" s="89" t="s">
        <v>190</v>
      </c>
      <c r="E5" s="89" t="s">
        <v>111</v>
      </c>
      <c r="F5" s="89" t="s">
        <v>187</v>
      </c>
      <c r="G5" s="89" t="s">
        <v>190</v>
      </c>
      <c r="H5" s="89" t="s">
        <v>111</v>
      </c>
      <c r="I5" s="89" t="s">
        <v>187</v>
      </c>
      <c r="J5" s="89" t="s">
        <v>190</v>
      </c>
      <c r="K5" s="89" t="s">
        <v>111</v>
      </c>
      <c r="L5" s="89" t="s">
        <v>187</v>
      </c>
      <c r="M5" s="89" t="s">
        <v>190</v>
      </c>
      <c r="N5" s="89" t="s">
        <v>111</v>
      </c>
      <c r="O5" s="89" t="s">
        <v>187</v>
      </c>
      <c r="P5" s="89" t="s">
        <v>190</v>
      </c>
      <c r="Q5" s="89" t="s">
        <v>111</v>
      </c>
    </row>
    <row r="6" spans="1:17" x14ac:dyDescent="0.25">
      <c r="A6" s="89">
        <v>1</v>
      </c>
      <c r="B6" s="89">
        <v>2</v>
      </c>
      <c r="C6" s="89">
        <v>3</v>
      </c>
      <c r="D6" s="89">
        <v>4</v>
      </c>
      <c r="E6" s="89">
        <v>5</v>
      </c>
      <c r="F6" s="89">
        <v>6</v>
      </c>
      <c r="G6" s="89">
        <v>7</v>
      </c>
      <c r="H6" s="89">
        <v>8</v>
      </c>
      <c r="I6" s="89">
        <v>9</v>
      </c>
      <c r="J6" s="89">
        <v>10</v>
      </c>
      <c r="K6" s="89">
        <v>11</v>
      </c>
      <c r="L6" s="89">
        <v>12</v>
      </c>
      <c r="M6" s="89">
        <v>13</v>
      </c>
      <c r="N6" s="89">
        <v>14</v>
      </c>
      <c r="O6" s="89">
        <v>15</v>
      </c>
      <c r="P6" s="89">
        <v>16</v>
      </c>
      <c r="Q6" s="89">
        <v>17</v>
      </c>
    </row>
    <row r="7" spans="1:17" ht="31.5" x14ac:dyDescent="0.25">
      <c r="A7" s="89">
        <v>1</v>
      </c>
      <c r="B7" s="28" t="s">
        <v>110</v>
      </c>
      <c r="C7" s="29">
        <v>0</v>
      </c>
      <c r="D7" s="29">
        <f>D8+D9+D10+D11+D12+D13</f>
        <v>0</v>
      </c>
      <c r="E7" s="30"/>
      <c r="F7" s="29">
        <v>56</v>
      </c>
      <c r="G7" s="29">
        <f>G8+G9+G10+G11+G12+G13</f>
        <v>22</v>
      </c>
      <c r="H7" s="30">
        <f t="shared" ref="H7:H8" si="0">(G7-F7)/F7</f>
        <v>-0.6071428571428571</v>
      </c>
      <c r="I7" s="29">
        <v>14</v>
      </c>
      <c r="J7" s="29">
        <f>J8+J9+J10+J11+J12+J13</f>
        <v>55</v>
      </c>
      <c r="K7" s="30">
        <f>(J7-I7)/J7</f>
        <v>0.74545454545454548</v>
      </c>
      <c r="L7" s="29">
        <v>0</v>
      </c>
      <c r="M7" s="29">
        <f>M8+M9+M10+M11+M12+M13</f>
        <v>0</v>
      </c>
      <c r="N7" s="30"/>
      <c r="O7" s="29">
        <v>0</v>
      </c>
      <c r="P7" s="29">
        <v>0</v>
      </c>
      <c r="Q7" s="30"/>
    </row>
    <row r="8" spans="1:17" ht="31.5" x14ac:dyDescent="0.25">
      <c r="A8" s="31" t="s">
        <v>16</v>
      </c>
      <c r="B8" s="28" t="s">
        <v>109</v>
      </c>
      <c r="C8" s="29">
        <v>0</v>
      </c>
      <c r="D8" s="29">
        <v>0</v>
      </c>
      <c r="E8" s="30"/>
      <c r="F8" s="29">
        <v>1</v>
      </c>
      <c r="G8" s="29">
        <v>1</v>
      </c>
      <c r="H8" s="30">
        <f t="shared" si="0"/>
        <v>0</v>
      </c>
      <c r="I8" s="29">
        <v>0</v>
      </c>
      <c r="J8" s="29">
        <v>0</v>
      </c>
      <c r="K8" s="30"/>
      <c r="L8" s="29">
        <v>0</v>
      </c>
      <c r="M8" s="29">
        <v>0</v>
      </c>
      <c r="N8" s="30"/>
      <c r="O8" s="29">
        <v>0</v>
      </c>
      <c r="P8" s="29">
        <v>0</v>
      </c>
      <c r="Q8" s="30"/>
    </row>
    <row r="9" spans="1:17" ht="47.25" x14ac:dyDescent="0.25">
      <c r="A9" s="31" t="s">
        <v>25</v>
      </c>
      <c r="B9" s="28" t="s">
        <v>99</v>
      </c>
      <c r="C9" s="29">
        <v>0</v>
      </c>
      <c r="D9" s="29">
        <v>0</v>
      </c>
      <c r="E9" s="30"/>
      <c r="F9" s="29">
        <v>26</v>
      </c>
      <c r="G9" s="29">
        <v>0</v>
      </c>
      <c r="H9" s="30">
        <f>(G9-F9)/F9</f>
        <v>-1</v>
      </c>
      <c r="I9" s="29">
        <v>10</v>
      </c>
      <c r="J9" s="29">
        <f>J24</f>
        <v>52</v>
      </c>
      <c r="K9" s="30">
        <f t="shared" ref="K9:K12" si="1">(J9-I9)/J9</f>
        <v>0.80769230769230771</v>
      </c>
      <c r="L9" s="29">
        <v>0</v>
      </c>
      <c r="M9" s="29">
        <v>0</v>
      </c>
      <c r="N9" s="30"/>
      <c r="O9" s="29">
        <v>0</v>
      </c>
      <c r="P9" s="29">
        <v>0</v>
      </c>
      <c r="Q9" s="30"/>
    </row>
    <row r="10" spans="1:17" ht="31.5" x14ac:dyDescent="0.25">
      <c r="A10" s="31" t="s">
        <v>29</v>
      </c>
      <c r="B10" s="28" t="s">
        <v>98</v>
      </c>
      <c r="C10" s="29">
        <v>0</v>
      </c>
      <c r="D10" s="29">
        <v>0</v>
      </c>
      <c r="E10" s="30"/>
      <c r="F10" s="29">
        <v>0</v>
      </c>
      <c r="G10" s="29">
        <v>0</v>
      </c>
      <c r="H10" s="30"/>
      <c r="I10" s="29">
        <v>0</v>
      </c>
      <c r="J10" s="29">
        <v>0</v>
      </c>
      <c r="K10" s="30"/>
      <c r="L10" s="29">
        <v>0</v>
      </c>
      <c r="M10" s="29">
        <v>0</v>
      </c>
      <c r="N10" s="30"/>
      <c r="O10" s="29">
        <v>0</v>
      </c>
      <c r="P10" s="29">
        <v>0</v>
      </c>
      <c r="Q10" s="30"/>
    </row>
    <row r="11" spans="1:17" x14ac:dyDescent="0.25">
      <c r="A11" s="31" t="s">
        <v>42</v>
      </c>
      <c r="B11" s="28" t="s">
        <v>97</v>
      </c>
      <c r="C11" s="29">
        <v>0</v>
      </c>
      <c r="D11" s="29">
        <v>0</v>
      </c>
      <c r="E11" s="30"/>
      <c r="F11" s="29">
        <v>6</v>
      </c>
      <c r="G11" s="29">
        <v>0</v>
      </c>
      <c r="H11" s="30"/>
      <c r="I11" s="29">
        <v>0</v>
      </c>
      <c r="J11" s="29">
        <v>0</v>
      </c>
      <c r="K11" s="30"/>
      <c r="L11" s="29">
        <v>0</v>
      </c>
      <c r="M11" s="29">
        <v>0</v>
      </c>
      <c r="N11" s="30"/>
      <c r="O11" s="29">
        <v>0</v>
      </c>
      <c r="P11" s="29">
        <v>0</v>
      </c>
      <c r="Q11" s="30"/>
    </row>
    <row r="12" spans="1:17" ht="31.5" x14ac:dyDescent="0.25">
      <c r="A12" s="31" t="s">
        <v>108</v>
      </c>
      <c r="B12" s="28" t="s">
        <v>107</v>
      </c>
      <c r="C12" s="29">
        <v>0</v>
      </c>
      <c r="D12" s="29">
        <v>0</v>
      </c>
      <c r="E12" s="30"/>
      <c r="F12" s="29">
        <v>25</v>
      </c>
      <c r="G12" s="29">
        <v>9</v>
      </c>
      <c r="H12" s="30"/>
      <c r="I12" s="29">
        <v>4</v>
      </c>
      <c r="J12" s="29">
        <v>3</v>
      </c>
      <c r="K12" s="30">
        <f t="shared" si="1"/>
        <v>-0.33333333333333331</v>
      </c>
      <c r="L12" s="29">
        <v>0</v>
      </c>
      <c r="M12" s="29">
        <v>0</v>
      </c>
      <c r="N12" s="30"/>
      <c r="O12" s="29">
        <v>0</v>
      </c>
      <c r="P12" s="29">
        <v>0</v>
      </c>
      <c r="Q12" s="30"/>
    </row>
    <row r="13" spans="1:17" x14ac:dyDescent="0.25">
      <c r="A13" s="31" t="s">
        <v>106</v>
      </c>
      <c r="B13" s="28" t="s">
        <v>88</v>
      </c>
      <c r="C13" s="29">
        <v>0</v>
      </c>
      <c r="D13" s="29">
        <v>0</v>
      </c>
      <c r="E13" s="30"/>
      <c r="F13" s="29">
        <v>12</v>
      </c>
      <c r="G13" s="29">
        <v>12</v>
      </c>
      <c r="H13" s="30"/>
      <c r="I13" s="29">
        <v>0</v>
      </c>
      <c r="J13" s="29">
        <v>0</v>
      </c>
      <c r="K13" s="30"/>
      <c r="L13" s="29">
        <v>0</v>
      </c>
      <c r="M13" s="29">
        <v>0</v>
      </c>
      <c r="N13" s="30"/>
      <c r="O13" s="29">
        <v>0</v>
      </c>
      <c r="P13" s="29">
        <v>0</v>
      </c>
      <c r="Q13" s="30"/>
    </row>
    <row r="14" spans="1:17" x14ac:dyDescent="0.25">
      <c r="A14" s="89">
        <v>2</v>
      </c>
      <c r="B14" s="28" t="s">
        <v>105</v>
      </c>
      <c r="C14" s="29">
        <v>0</v>
      </c>
      <c r="D14" s="29">
        <f t="shared" ref="D14:L14" si="2">D15+D16+D17+D18+D19++D20+D21+D22</f>
        <v>0</v>
      </c>
      <c r="E14" s="30"/>
      <c r="F14" s="29">
        <v>6</v>
      </c>
      <c r="G14" s="29">
        <f t="shared" si="2"/>
        <v>2</v>
      </c>
      <c r="H14" s="30"/>
      <c r="I14" s="29">
        <v>0</v>
      </c>
      <c r="J14" s="29">
        <f t="shared" si="2"/>
        <v>0</v>
      </c>
      <c r="K14" s="30"/>
      <c r="L14" s="29">
        <f t="shared" si="2"/>
        <v>2</v>
      </c>
      <c r="M14" s="29">
        <v>0</v>
      </c>
      <c r="N14" s="30"/>
      <c r="O14" s="29">
        <v>0</v>
      </c>
      <c r="P14" s="29">
        <v>0</v>
      </c>
      <c r="Q14" s="30"/>
    </row>
    <row r="15" spans="1:17" ht="47.25" x14ac:dyDescent="0.25">
      <c r="A15" s="31" t="s">
        <v>45</v>
      </c>
      <c r="B15" s="28" t="s">
        <v>104</v>
      </c>
      <c r="C15" s="29">
        <v>0</v>
      </c>
      <c r="D15" s="29">
        <v>0</v>
      </c>
      <c r="E15" s="30"/>
      <c r="F15" s="29">
        <v>0</v>
      </c>
      <c r="G15" s="29">
        <v>0</v>
      </c>
      <c r="H15" s="30"/>
      <c r="I15" s="29">
        <v>0</v>
      </c>
      <c r="J15" s="29">
        <v>0</v>
      </c>
      <c r="K15" s="30"/>
      <c r="L15" s="29">
        <v>0</v>
      </c>
      <c r="M15" s="29">
        <v>0</v>
      </c>
      <c r="N15" s="30"/>
      <c r="O15" s="29">
        <v>0</v>
      </c>
      <c r="P15" s="29">
        <v>0</v>
      </c>
      <c r="Q15" s="30"/>
    </row>
    <row r="16" spans="1:17" ht="31.5" x14ac:dyDescent="0.25">
      <c r="A16" s="32" t="s">
        <v>103</v>
      </c>
      <c r="B16" s="28" t="s">
        <v>102</v>
      </c>
      <c r="C16" s="29">
        <v>0</v>
      </c>
      <c r="D16" s="29">
        <v>0</v>
      </c>
      <c r="E16" s="30"/>
      <c r="F16" s="29">
        <v>0</v>
      </c>
      <c r="G16" s="29">
        <v>0</v>
      </c>
      <c r="H16" s="30"/>
      <c r="I16" s="29">
        <v>0</v>
      </c>
      <c r="J16" s="29">
        <v>0</v>
      </c>
      <c r="K16" s="30"/>
      <c r="L16" s="29">
        <v>0</v>
      </c>
      <c r="M16" s="29">
        <v>0</v>
      </c>
      <c r="N16" s="30"/>
      <c r="O16" s="29">
        <v>0</v>
      </c>
      <c r="P16" s="29">
        <v>0</v>
      </c>
      <c r="Q16" s="30"/>
    </row>
    <row r="17" spans="1:17" ht="31.5" x14ac:dyDescent="0.25">
      <c r="A17" s="32" t="s">
        <v>101</v>
      </c>
      <c r="B17" s="28" t="s">
        <v>100</v>
      </c>
      <c r="C17" s="29">
        <v>0</v>
      </c>
      <c r="D17" s="29">
        <v>0</v>
      </c>
      <c r="E17" s="30"/>
      <c r="F17" s="29">
        <v>6</v>
      </c>
      <c r="G17" s="29">
        <v>2</v>
      </c>
      <c r="H17" s="30"/>
      <c r="I17" s="29">
        <v>0</v>
      </c>
      <c r="J17" s="29">
        <v>0</v>
      </c>
      <c r="K17" s="30"/>
      <c r="L17" s="29">
        <v>2</v>
      </c>
      <c r="M17" s="29">
        <v>0</v>
      </c>
      <c r="N17" s="30"/>
      <c r="O17" s="29">
        <v>0</v>
      </c>
      <c r="P17" s="29">
        <v>0</v>
      </c>
      <c r="Q17" s="30"/>
    </row>
    <row r="18" spans="1:17" ht="47.25" x14ac:dyDescent="0.25">
      <c r="A18" s="31" t="s">
        <v>46</v>
      </c>
      <c r="B18" s="28" t="s">
        <v>99</v>
      </c>
      <c r="C18" s="29">
        <v>0</v>
      </c>
      <c r="D18" s="29">
        <v>0</v>
      </c>
      <c r="E18" s="30"/>
      <c r="F18" s="29">
        <v>0</v>
      </c>
      <c r="G18" s="29">
        <v>0</v>
      </c>
      <c r="H18" s="30"/>
      <c r="I18" s="29">
        <v>0</v>
      </c>
      <c r="J18" s="29">
        <v>0</v>
      </c>
      <c r="K18" s="30"/>
      <c r="L18" s="29">
        <v>0</v>
      </c>
      <c r="M18" s="29">
        <v>0</v>
      </c>
      <c r="N18" s="30"/>
      <c r="O18" s="29">
        <v>0</v>
      </c>
      <c r="P18" s="29">
        <v>0</v>
      </c>
      <c r="Q18" s="30"/>
    </row>
    <row r="19" spans="1:17" ht="31.5" x14ac:dyDescent="0.25">
      <c r="A19" s="31" t="s">
        <v>47</v>
      </c>
      <c r="B19" s="28" t="s">
        <v>98</v>
      </c>
      <c r="C19" s="29">
        <v>0</v>
      </c>
      <c r="D19" s="29">
        <v>0</v>
      </c>
      <c r="E19" s="30"/>
      <c r="F19" s="29">
        <v>0</v>
      </c>
      <c r="G19" s="29">
        <v>0</v>
      </c>
      <c r="H19" s="30"/>
      <c r="I19" s="29">
        <v>0</v>
      </c>
      <c r="J19" s="29">
        <v>0</v>
      </c>
      <c r="K19" s="30"/>
      <c r="L19" s="29">
        <v>0</v>
      </c>
      <c r="M19" s="29">
        <v>0</v>
      </c>
      <c r="N19" s="30"/>
      <c r="O19" s="29">
        <v>0</v>
      </c>
      <c r="P19" s="29">
        <v>0</v>
      </c>
      <c r="Q19" s="30"/>
    </row>
    <row r="20" spans="1:17" x14ac:dyDescent="0.25">
      <c r="A20" s="31" t="s">
        <v>48</v>
      </c>
      <c r="B20" s="28" t="s">
        <v>97</v>
      </c>
      <c r="C20" s="29">
        <v>0</v>
      </c>
      <c r="D20" s="29">
        <v>0</v>
      </c>
      <c r="E20" s="30"/>
      <c r="F20" s="29">
        <v>0</v>
      </c>
      <c r="G20" s="29">
        <v>0</v>
      </c>
      <c r="H20" s="30"/>
      <c r="I20" s="29">
        <v>0</v>
      </c>
      <c r="J20" s="29">
        <v>0</v>
      </c>
      <c r="K20" s="30"/>
      <c r="L20" s="29">
        <v>0</v>
      </c>
      <c r="M20" s="29">
        <v>0</v>
      </c>
      <c r="N20" s="30"/>
      <c r="O20" s="29">
        <v>0</v>
      </c>
      <c r="P20" s="29">
        <v>0</v>
      </c>
      <c r="Q20" s="30"/>
    </row>
    <row r="21" spans="1:17" ht="47.25" x14ac:dyDescent="0.25">
      <c r="A21" s="31" t="s">
        <v>96</v>
      </c>
      <c r="B21" s="28" t="s">
        <v>95</v>
      </c>
      <c r="C21" s="29">
        <v>0</v>
      </c>
      <c r="D21" s="29">
        <v>0</v>
      </c>
      <c r="E21" s="30"/>
      <c r="F21" s="29">
        <v>0</v>
      </c>
      <c r="G21" s="29">
        <v>0</v>
      </c>
      <c r="H21" s="30"/>
      <c r="I21" s="29">
        <v>0</v>
      </c>
      <c r="J21" s="29">
        <v>0</v>
      </c>
      <c r="K21" s="30"/>
      <c r="L21" s="29">
        <v>0</v>
      </c>
      <c r="M21" s="29">
        <v>0</v>
      </c>
      <c r="N21" s="30"/>
      <c r="O21" s="29">
        <v>0</v>
      </c>
      <c r="P21" s="29">
        <v>0</v>
      </c>
      <c r="Q21" s="30"/>
    </row>
    <row r="22" spans="1:17" x14ac:dyDescent="0.25">
      <c r="A22" s="31" t="s">
        <v>94</v>
      </c>
      <c r="B22" s="28" t="s">
        <v>88</v>
      </c>
      <c r="C22" s="29">
        <v>0</v>
      </c>
      <c r="D22" s="29">
        <v>0</v>
      </c>
      <c r="E22" s="30"/>
      <c r="F22" s="29">
        <v>0</v>
      </c>
      <c r="G22" s="29">
        <v>0</v>
      </c>
      <c r="H22" s="30"/>
      <c r="I22" s="29">
        <v>0</v>
      </c>
      <c r="J22" s="29">
        <v>0</v>
      </c>
      <c r="K22" s="30"/>
      <c r="L22" s="29">
        <v>0</v>
      </c>
      <c r="M22" s="29">
        <v>0</v>
      </c>
      <c r="N22" s="30"/>
      <c r="O22" s="29">
        <v>0</v>
      </c>
      <c r="P22" s="29">
        <v>0</v>
      </c>
      <c r="Q22" s="30"/>
    </row>
    <row r="23" spans="1:17" x14ac:dyDescent="0.25">
      <c r="A23" s="89">
        <v>3</v>
      </c>
      <c r="B23" s="28" t="s">
        <v>93</v>
      </c>
      <c r="C23" s="29">
        <v>0</v>
      </c>
      <c r="D23" s="29">
        <f>D24+D25+D26+D27</f>
        <v>0</v>
      </c>
      <c r="E23" s="30"/>
      <c r="F23" s="29">
        <f>F24</f>
        <v>33</v>
      </c>
      <c r="G23" s="29">
        <f>G24</f>
        <v>0</v>
      </c>
      <c r="H23" s="30"/>
      <c r="I23" s="29">
        <v>0</v>
      </c>
      <c r="J23" s="29">
        <v>0</v>
      </c>
      <c r="K23" s="30"/>
      <c r="L23" s="29">
        <v>0</v>
      </c>
      <c r="M23" s="29">
        <v>0</v>
      </c>
      <c r="N23" s="30"/>
      <c r="O23" s="29">
        <v>0</v>
      </c>
      <c r="P23" s="29">
        <v>0</v>
      </c>
      <c r="Q23" s="30"/>
    </row>
    <row r="24" spans="1:17" ht="31.5" x14ac:dyDescent="0.25">
      <c r="A24" s="31" t="s">
        <v>51</v>
      </c>
      <c r="B24" s="28" t="s">
        <v>92</v>
      </c>
      <c r="C24" s="29">
        <v>0</v>
      </c>
      <c r="D24" s="29">
        <v>0</v>
      </c>
      <c r="E24" s="30"/>
      <c r="F24" s="29">
        <v>33</v>
      </c>
      <c r="G24" s="29">
        <v>0</v>
      </c>
      <c r="H24" s="30"/>
      <c r="I24" s="29">
        <v>26</v>
      </c>
      <c r="J24" s="29">
        <v>52</v>
      </c>
      <c r="K24" s="30"/>
      <c r="L24" s="29">
        <v>0</v>
      </c>
      <c r="M24" s="29">
        <v>0</v>
      </c>
      <c r="N24" s="30"/>
      <c r="O24" s="29">
        <v>0</v>
      </c>
      <c r="P24" s="29">
        <v>0</v>
      </c>
      <c r="Q24" s="30"/>
    </row>
    <row r="25" spans="1:17" ht="47.25" x14ac:dyDescent="0.25">
      <c r="A25" s="31" t="s">
        <v>52</v>
      </c>
      <c r="B25" s="28" t="s">
        <v>91</v>
      </c>
      <c r="C25" s="29">
        <v>0</v>
      </c>
      <c r="D25" s="29">
        <v>0</v>
      </c>
      <c r="E25" s="30"/>
      <c r="F25" s="29">
        <v>0</v>
      </c>
      <c r="G25" s="29">
        <v>0</v>
      </c>
      <c r="H25" s="30"/>
      <c r="I25" s="29">
        <v>0</v>
      </c>
      <c r="J25" s="29">
        <v>0</v>
      </c>
      <c r="K25" s="30"/>
      <c r="L25" s="29">
        <v>0</v>
      </c>
      <c r="M25" s="29">
        <v>0</v>
      </c>
      <c r="N25" s="30"/>
      <c r="O25" s="29">
        <v>0</v>
      </c>
      <c r="P25" s="29">
        <v>0</v>
      </c>
      <c r="Q25" s="30"/>
    </row>
    <row r="26" spans="1:17" ht="31.5" x14ac:dyDescent="0.25">
      <c r="A26" s="31" t="s">
        <v>54</v>
      </c>
      <c r="B26" s="28" t="s">
        <v>90</v>
      </c>
      <c r="C26" s="29">
        <v>0</v>
      </c>
      <c r="D26" s="29">
        <v>0</v>
      </c>
      <c r="E26" s="30"/>
      <c r="F26" s="29">
        <v>0</v>
      </c>
      <c r="G26" s="29">
        <v>0</v>
      </c>
      <c r="H26" s="30"/>
      <c r="I26" s="29">
        <v>0</v>
      </c>
      <c r="J26" s="29">
        <v>0</v>
      </c>
      <c r="K26" s="30"/>
      <c r="L26" s="29">
        <v>0</v>
      </c>
      <c r="M26" s="29">
        <v>0</v>
      </c>
      <c r="N26" s="30"/>
      <c r="O26" s="29">
        <v>0</v>
      </c>
      <c r="P26" s="29">
        <v>0</v>
      </c>
      <c r="Q26" s="30"/>
    </row>
    <row r="27" spans="1:17" x14ac:dyDescent="0.25">
      <c r="A27" s="31" t="s">
        <v>89</v>
      </c>
      <c r="B27" s="28" t="s">
        <v>88</v>
      </c>
      <c r="C27" s="29">
        <v>0</v>
      </c>
      <c r="D27" s="29">
        <v>0</v>
      </c>
      <c r="E27" s="30"/>
      <c r="F27" s="29">
        <v>0</v>
      </c>
      <c r="G27" s="29">
        <v>0</v>
      </c>
      <c r="H27" s="30"/>
      <c r="I27" s="29">
        <v>0</v>
      </c>
      <c r="J27" s="29">
        <v>0</v>
      </c>
      <c r="K27" s="30"/>
      <c r="L27" s="29">
        <v>0</v>
      </c>
      <c r="M27" s="29">
        <v>0</v>
      </c>
      <c r="N27" s="30"/>
      <c r="O27" s="29">
        <v>0</v>
      </c>
      <c r="P27" s="29">
        <v>0</v>
      </c>
      <c r="Q27" s="30"/>
    </row>
  </sheetData>
  <autoFilter ref="A6:Q28"/>
  <mergeCells count="9">
    <mergeCell ref="A1:Q1"/>
    <mergeCell ref="A3:A5"/>
    <mergeCell ref="B3:B5"/>
    <mergeCell ref="C3:Q3"/>
    <mergeCell ref="C4:E4"/>
    <mergeCell ref="F4:H4"/>
    <mergeCell ref="I4:K4"/>
    <mergeCell ref="L4:N4"/>
    <mergeCell ref="O4:Q4"/>
  </mergeCells>
  <printOptions horizontalCentered="1"/>
  <pageMargins left="0.70866141732283472" right="0.70866141732283472" top="0.27559055118110237" bottom="0.27559055118110237" header="0.31496062992125984" footer="0.31496062992125984"/>
  <pageSetup paperSize="9" scale="61" orientation="landscape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14</vt:i4>
      </vt:variant>
      <vt:variant>
        <vt:lpstr>Именованные диапазоны</vt:lpstr>
      </vt:variant>
      <vt:variant>
        <vt:i4>3</vt:i4>
      </vt:variant>
    </vt:vector>
  </HeadingPairs>
  <TitlesOfParts>
    <vt:vector size="17" baseType="lpstr">
      <vt:lpstr>1.1</vt:lpstr>
      <vt:lpstr>1.2.</vt:lpstr>
      <vt:lpstr>1.3.</vt:lpstr>
      <vt:lpstr>1.4.</vt:lpstr>
      <vt:lpstr>2.3.</vt:lpstr>
      <vt:lpstr>3.1.</vt:lpstr>
      <vt:lpstr>3.2.</vt:lpstr>
      <vt:lpstr>3.4. </vt:lpstr>
      <vt:lpstr>4.1. </vt:lpstr>
      <vt:lpstr>4.2.</vt:lpstr>
      <vt:lpstr>4.3.</vt:lpstr>
      <vt:lpstr>4.6.</vt:lpstr>
      <vt:lpstr>4.7.</vt:lpstr>
      <vt:lpstr>4.9.</vt:lpstr>
      <vt:lpstr>'1.1'!Область_печати</vt:lpstr>
      <vt:lpstr>'1.3.'!Область_печати</vt:lpstr>
      <vt:lpstr>'3.2.'!Область_печати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2024-03-27T06:09:59Z</dcterms:modified>
</cp:coreProperties>
</file>