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42" i="1"/>
  <c r="E41" l="1"/>
  <c r="E44" s="1"/>
  <c r="E39"/>
  <c r="E34"/>
  <c r="E31"/>
  <c r="E29"/>
  <c r="E28"/>
  <c r="E25"/>
  <c r="E17"/>
  <c r="E15"/>
  <c r="E13"/>
  <c r="E12"/>
  <c r="E11"/>
  <c r="E10"/>
  <c r="E19" l="1"/>
  <c r="E22" s="1"/>
</calcChain>
</file>

<file path=xl/sharedStrings.xml><?xml version="1.0" encoding="utf-8"?>
<sst xmlns="http://schemas.openxmlformats.org/spreadsheetml/2006/main" count="199" uniqueCount="138">
  <si>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</si>
  <si>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</si>
  <si>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</si>
  <si>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</si>
  <si>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</si>
  <si>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</si>
  <si>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</si>
  <si>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</si>
  <si>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</si>
  <si>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</si>
  <si>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</si>
  <si>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</si>
  <si>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</si>
  <si>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</si>
  <si>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</si>
  <si>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</si>
  <si>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</si>
  <si>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</si>
  <si>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</si>
  <si>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</si>
  <si>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</si>
  <si>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</si>
  <si>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</si>
  <si>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</si>
  <si>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</si>
  <si>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</si>
  <si>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</si>
  <si>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</si>
  <si>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</si>
  <si>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</si>
  <si>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</si>
  <si>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</si>
  <si>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</si>
  <si>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</si>
  <si>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</si>
  <si>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</si>
  <si>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</si>
  <si>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</si>
  <si>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</si>
  <si>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</si>
  <si>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</si>
  <si>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</si>
  <si>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</si>
  <si>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</si>
  <si>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</si>
  <si>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</si>
  <si>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</si>
  <si>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</si>
  <si>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</si>
  <si>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</si>
  <si>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</si>
  <si>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</si>
  <si>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</si>
  <si>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</si>
  <si>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</si>
  <si>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</si>
  <si>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</si>
  <si>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</si>
  <si>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</si>
  <si>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</si>
  <si>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</si>
  <si>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</si>
  <si>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</si>
  <si>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</si>
  <si>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</si>
  <si>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</si>
  <si>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</si>
  <si>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</si>
  <si>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</si>
  <si>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</si>
  <si>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</si>
  <si>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</si>
  <si>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</si>
  <si>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</si>
  <si>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</si>
  <si>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</si>
  <si>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</si>
  <si>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</si>
  <si>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</si>
  <si>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</si>
  <si>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</si>
  <si>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</si>
  <si>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</si>
  <si>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</si>
  <si>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</si>
  <si>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</si>
  <si>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</si>
  <si>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</si>
  <si>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</si>
  <si>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</si>
  <si>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</si>
  <si>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</si>
  <si>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</si>
  <si>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</si>
  <si>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план 2019 год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</si>
  <si>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</si>
  <si>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</si>
  <si>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</si>
  <si>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</si>
  <si>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</si>
  <si>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</si>
  <si>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</si>
  <si>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</si>
  <si>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</si>
  <si>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</si>
  <si>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</si>
  <si>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</si>
  <si>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</si>
  <si>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</si>
  <si>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</si>
  <si>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</si>
  <si>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</si>
  <si>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</si>
  <si>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</si>
  <si>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</si>
  <si>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</si>
  <si>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</si>
  <si>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</si>
  <si>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</si>
  <si>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</si>
  <si>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</si>
  <si>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</si>
  <si>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</si>
  <si>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</si>
  <si>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</si>
  <si>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</si>
  <si>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</si>
  <si>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</si>
  <si>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</si>
  <si>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</si>
  <si>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</si>
  <si>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</si>
  <si>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</si>
  <si>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Долгосрочный период регулирования: 2018 - 2022 гг.</t>
  </si>
  <si>
    <t>Общее количество точек подключения на конец года</t>
  </si>
  <si>
    <t>ИНН</t>
  </si>
  <si>
    <t>КПП</t>
  </si>
  <si>
    <t>факт 2019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</si>
</sst>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19%20&#1075;&#1086;&#1076;%20&#1051;&#1054;/&#1047;&#1072;&#1103;&#1074;&#1082;&#1072;%20&#1082;&#1086;&#1088;&#1088;&#1077;&#1082;&#1090;%2001.11.2018/!&#1059;&#1090;&#1086;&#1095;&#1085;&#1077;&#1085;&#1085;&#1099;&#1081;%20&#1088;&#1072;&#1089;&#1095;&#1077;&#1090;%20&#1079;&#1072;&#1103;&#1074;&#1082;&#1080;%20&#1056;&#1069;%20&#1085;&#1072;%202019%20&#1075;%20&#1087;&#1086;%20&#1051;&#1054;%20&#1086;&#1090;%2025.12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57;&#1074;&#1086;&#1076;%20&#1090;&#1072;&#1088;&#1080;&#1092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пуск по котельным"/>
      <sheetName val="Структура по котельным"/>
      <sheetName val="2.1."/>
      <sheetName val="2.2."/>
      <sheetName val="1.1.2"/>
      <sheetName val="1.3"/>
      <sheetName val="1.4"/>
      <sheetName val="1.5"/>
      <sheetName val="1.6"/>
      <sheetName val="1.15_РЭ"/>
      <sheetName val="174-э8"/>
      <sheetName val="98-э "/>
      <sheetName val="98-э  (3)"/>
      <sheetName val="98-э  (2)"/>
      <sheetName val="1.17. (2)"/>
      <sheetName val="1.17."/>
      <sheetName val="1.18.2"/>
      <sheetName val="1.20"/>
      <sheetName val="1.21.3"/>
      <sheetName val="1.24"/>
      <sheetName val="1.25"/>
      <sheetName val="1.30.2018-2019"/>
      <sheetName val="КАЛЬК"/>
      <sheetName val="КАЛЬК (2)"/>
      <sheetName val="Расходы по ЦИА"/>
      <sheetName val="численность"/>
      <sheetName val="Машины и механизмы"/>
      <sheetName val="свод на 2012 от Пензы"/>
      <sheetName val="Расчет расх на охр труда МЭС"/>
      <sheetName val="э.э.собс.нужды_2012"/>
      <sheetName val="расчет материалов"/>
      <sheetName val="свод на 2012 пенза"/>
      <sheetName val="усл.ед."/>
      <sheetName val="2.1.1.1. Сырье и материалы"/>
      <sheetName val="2.3.4.4. Спецодежда"/>
      <sheetName val="2.4.3.2. ГСМ"/>
      <sheetName val="2.4.7.3. расходы по экологии"/>
      <sheetName val="2.4.7.10. Др.Проч.произ-е расх."/>
      <sheetName val="4.2.8. Страхование"/>
      <sheetName val="4.4.2.юр.услуги"/>
      <sheetName val="4.4.4.обучение персонала"/>
      <sheetName val="4.7.2.транспортный налог"/>
      <sheetName val="командировочные"/>
      <sheetName val="общехозяйственные"/>
      <sheetName val="Расчет ССЧ и трансп расх"/>
      <sheetName val="Расходы на связь"/>
      <sheetName val="Расчет расх на инф-выч ИТОГ"/>
      <sheetName val="Расчет у.е."/>
      <sheetName val="Расчет рабочих"/>
      <sheetName val="Расчет АУП"/>
      <sheetName val="Расчет водителей"/>
      <sheetName val="Итого численность"/>
      <sheetName val="Аренда"/>
      <sheetName val="соцсфера"/>
      <sheetName val="Расчет расх на охр труда"/>
      <sheetName val="Расходы на связь (2)"/>
      <sheetName val="пенза"/>
      <sheetName val="управление"/>
      <sheetName val="управление (2)"/>
      <sheetName val="тарифы 2019"/>
      <sheetName val="КАЛЬК (формулы)"/>
      <sheetName val="тарифы 5 лет (2)"/>
      <sheetName val="тарифы 2019 (2)"/>
      <sheetName val="1.4 р"/>
      <sheetName val="1.5 р"/>
      <sheetName val="Аренда эл.сет.оборуд."/>
      <sheetName val="Экс.обслужив"/>
      <sheetName val="ФОТ"/>
      <sheetName val="расчет Тарифа_2017"/>
      <sheetName val="Тарифы 2017"/>
      <sheetName val="эксперт.заключ2016"/>
      <sheetName val="предложение 1"/>
      <sheetName val="предложение 2"/>
      <sheetName val="у.е.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H21">
            <v>9014.3465253326394</v>
          </cell>
        </row>
        <row r="24">
          <cell r="H24">
            <v>1695.2635854680257</v>
          </cell>
        </row>
        <row r="25">
          <cell r="H25">
            <v>7319.0829398646138</v>
          </cell>
        </row>
        <row r="26">
          <cell r="H26">
            <v>7808.3102395088217</v>
          </cell>
        </row>
        <row r="56">
          <cell r="H56">
            <v>18365.629634416218</v>
          </cell>
        </row>
        <row r="63">
          <cell r="H63">
            <v>12100.92</v>
          </cell>
        </row>
        <row r="70">
          <cell r="H70">
            <v>0.2</v>
          </cell>
        </row>
        <row r="71">
          <cell r="H71">
            <v>2389.34</v>
          </cell>
        </row>
        <row r="81">
          <cell r="H81">
            <v>37.909999999999997</v>
          </cell>
        </row>
        <row r="85">
          <cell r="H85">
            <v>7288.8600000000006</v>
          </cell>
        </row>
        <row r="86">
          <cell r="H86">
            <v>21817.230000000003</v>
          </cell>
        </row>
        <row r="93">
          <cell r="H93">
            <v>2221.48</v>
          </cell>
        </row>
        <row r="94">
          <cell r="H94">
            <v>126.19</v>
          </cell>
        </row>
        <row r="95">
          <cell r="H95">
            <v>42530.529634416227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Лист3"/>
    </sheetNames>
    <sheetDataSet>
      <sheetData sheetId="0">
        <row r="20">
          <cell r="G20">
            <v>37.71042285714281</v>
          </cell>
        </row>
        <row r="42">
          <cell r="E42">
            <v>4313.2000000000007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115" zoomScaleNormal="115" workbookViewId="0">
      <selection activeCell="K74" sqref="K74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>
      <c r="B1" s="31" t="s">
        <v>71</v>
      </c>
      <c r="C1" s="31"/>
      <c r="D1" s="31"/>
      <c r="E1" s="31"/>
      <c r="F1" s="31"/>
      <c r="G1" s="31"/>
    </row>
    <row r="2" spans="2:8">
      <c r="B2" s="32" t="s">
        <v>72</v>
      </c>
      <c r="C2" s="32"/>
      <c r="D2" s="32"/>
      <c r="E2" s="32"/>
      <c r="F2" s="32"/>
      <c r="G2" s="32"/>
    </row>
    <row r="3" spans="2:8">
      <c r="B3" s="2" t="s">
        <v>135</v>
      </c>
      <c r="C3" s="2">
        <v>7802456200</v>
      </c>
      <c r="D3" s="2"/>
      <c r="E3" s="2"/>
      <c r="F3" s="2"/>
      <c r="G3" s="2"/>
    </row>
    <row r="4" spans="2:8">
      <c r="B4" s="2" t="s">
        <v>136</v>
      </c>
      <c r="C4" s="2">
        <v>780601001</v>
      </c>
      <c r="D4" s="2"/>
      <c r="E4" s="2"/>
      <c r="F4" s="2"/>
      <c r="G4" s="2"/>
    </row>
    <row r="5" spans="2:8">
      <c r="B5" s="1" t="s">
        <v>133</v>
      </c>
      <c r="C5" s="3"/>
    </row>
    <row r="6" spans="2:8" ht="15.75" thickBot="1">
      <c r="C6" s="3"/>
    </row>
    <row r="7" spans="2:8" ht="15.75" thickBot="1">
      <c r="B7" s="33" t="s">
        <v>0</v>
      </c>
      <c r="C7" s="33" t="s">
        <v>1</v>
      </c>
      <c r="D7" s="33" t="s">
        <v>2</v>
      </c>
      <c r="E7" s="35" t="s">
        <v>3</v>
      </c>
      <c r="F7" s="36"/>
      <c r="G7" s="33" t="s">
        <v>4</v>
      </c>
    </row>
    <row r="8" spans="2:8" ht="15.75" thickBot="1">
      <c r="B8" s="34"/>
      <c r="C8" s="34"/>
      <c r="D8" s="34"/>
      <c r="E8" s="4" t="s">
        <v>94</v>
      </c>
      <c r="F8" s="4" t="s">
        <v>137</v>
      </c>
      <c r="G8" s="34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5">
        <f>'[1]98-э '!$H$95-'[1]98-э '!$H$63</f>
        <v>30429.609634416229</v>
      </c>
      <c r="F10" s="20"/>
      <c r="G10" s="8"/>
      <c r="H10" s="21"/>
    </row>
    <row r="11" spans="2:8" ht="15.75" thickBot="1">
      <c r="B11" s="9" t="s">
        <v>73</v>
      </c>
      <c r="C11" s="6" t="s">
        <v>10</v>
      </c>
      <c r="D11" s="7" t="s">
        <v>9</v>
      </c>
      <c r="E11" s="15">
        <f>'[1]98-э '!$H$56</f>
        <v>18365.629634416218</v>
      </c>
      <c r="F11" s="15"/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5">
        <f>'[1]98-э '!$H$21</f>
        <v>9014.3465253326394</v>
      </c>
      <c r="F12" s="15"/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5">
        <f>'[1]98-э '!$H$24</f>
        <v>1695.2635854680257</v>
      </c>
      <c r="F13" s="20"/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6"/>
      <c r="F14" s="15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5">
        <f>'[1]98-э '!$H$25</f>
        <v>7319.0829398646138</v>
      </c>
      <c r="F15" s="20"/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6"/>
      <c r="F16" s="15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5">
        <f>'[1]98-э '!$H$26</f>
        <v>7808.3102395088217</v>
      </c>
      <c r="F17" s="20"/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6"/>
      <c r="F18" s="15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5">
        <f>E11-E12-E17</f>
        <v>1542.9728695747572</v>
      </c>
      <c r="F19" s="15"/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6"/>
      <c r="F20" s="15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6"/>
      <c r="F21" s="15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5">
        <f>E19</f>
        <v>1542.9728695747572</v>
      </c>
      <c r="F22" s="15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6"/>
      <c r="F23" s="15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6"/>
      <c r="F24" s="15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5">
        <f>'[1]98-э '!$H$86-'[1]98-э '!$H$63</f>
        <v>9716.3100000000031</v>
      </c>
      <c r="F25" s="15"/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6"/>
      <c r="F26" s="15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6"/>
      <c r="F27" s="15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5">
        <f>'[1]98-э '!$H$85</f>
        <v>7288.8600000000006</v>
      </c>
      <c r="F28" s="20"/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5">
        <f>'[1]98-э '!$H$71</f>
        <v>2389.34</v>
      </c>
      <c r="F29" s="20"/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6"/>
      <c r="F30" s="15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5">
        <f>'[1]98-э '!$H$81</f>
        <v>37.909999999999997</v>
      </c>
      <c r="F31" s="20"/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6"/>
      <c r="F32" s="15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6"/>
      <c r="F33" s="15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5">
        <f>'[1]98-э '!$H$70</f>
        <v>0.2</v>
      </c>
      <c r="F34" s="20"/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6"/>
      <c r="F35" s="15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6"/>
      <c r="F36" s="8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6"/>
      <c r="F37" s="8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6"/>
      <c r="F38" s="8"/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5">
        <f>'[1]98-э '!$H$93+'[1]98-э '!$H$94</f>
        <v>2347.67</v>
      </c>
      <c r="F39" s="19"/>
      <c r="G39" s="16"/>
    </row>
    <row r="40" spans="2:7" ht="26.25" thickBot="1">
      <c r="B40" s="5" t="s">
        <v>48</v>
      </c>
      <c r="C40" s="6" t="s">
        <v>49</v>
      </c>
      <c r="D40" s="7" t="s">
        <v>9</v>
      </c>
      <c r="E40" s="16"/>
      <c r="F40" s="8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5">
        <f>'[1]98-э '!$H$63</f>
        <v>12100.92</v>
      </c>
      <c r="F41" s="15"/>
      <c r="G41" s="8"/>
    </row>
    <row r="42" spans="2:7">
      <c r="B42" s="23" t="s">
        <v>73</v>
      </c>
      <c r="C42" s="12" t="s">
        <v>52</v>
      </c>
      <c r="D42" s="25" t="s">
        <v>54</v>
      </c>
      <c r="E42" s="27">
        <f>[2]Свод!$E$42</f>
        <v>4313.2000000000007</v>
      </c>
      <c r="F42" s="27"/>
      <c r="G42" s="29"/>
    </row>
    <row r="43" spans="2:7" ht="15.75" thickBot="1">
      <c r="B43" s="24"/>
      <c r="C43" s="6" t="s">
        <v>53</v>
      </c>
      <c r="D43" s="26"/>
      <c r="E43" s="37"/>
      <c r="F43" s="37"/>
      <c r="G43" s="30"/>
    </row>
    <row r="44" spans="2:7">
      <c r="B44" s="23" t="s">
        <v>79</v>
      </c>
      <c r="C44" s="12" t="s">
        <v>52</v>
      </c>
      <c r="D44" s="25" t="s">
        <v>9</v>
      </c>
      <c r="E44" s="27">
        <f>E41</f>
        <v>12100.92</v>
      </c>
      <c r="F44" s="27"/>
      <c r="G44" s="29"/>
    </row>
    <row r="45" spans="2:7" ht="51.75" thickBot="1">
      <c r="B45" s="24"/>
      <c r="C45" s="6" t="s">
        <v>55</v>
      </c>
      <c r="D45" s="26"/>
      <c r="E45" s="28"/>
      <c r="F45" s="28"/>
      <c r="G45" s="30"/>
    </row>
    <row r="46" spans="2:7" ht="64.5" thickBot="1">
      <c r="B46" s="5" t="s">
        <v>56</v>
      </c>
      <c r="C46" s="6" t="s">
        <v>57</v>
      </c>
      <c r="D46" s="7" t="s">
        <v>7</v>
      </c>
      <c r="E46" s="16" t="s">
        <v>7</v>
      </c>
      <c r="F46" s="16"/>
      <c r="G46" s="16"/>
    </row>
    <row r="47" spans="2:7" ht="26.25" thickBot="1">
      <c r="B47" s="5">
        <v>1</v>
      </c>
      <c r="C47" s="6" t="s">
        <v>134</v>
      </c>
      <c r="D47" s="7" t="s">
        <v>58</v>
      </c>
      <c r="E47" s="16"/>
      <c r="F47" s="16"/>
      <c r="G47" s="16"/>
    </row>
    <row r="48" spans="2:7" ht="26.25" thickBot="1">
      <c r="B48" s="5">
        <v>2</v>
      </c>
      <c r="C48" s="6" t="s">
        <v>59</v>
      </c>
      <c r="D48" s="7" t="s">
        <v>60</v>
      </c>
      <c r="E48" s="16"/>
      <c r="F48" s="18"/>
      <c r="G48" s="8"/>
    </row>
    <row r="49" spans="2:7" ht="26.25" thickBot="1">
      <c r="B49" s="13" t="s">
        <v>125</v>
      </c>
      <c r="C49" s="6" t="s">
        <v>130</v>
      </c>
      <c r="D49" s="7" t="s">
        <v>60</v>
      </c>
      <c r="E49" s="16"/>
      <c r="F49" s="18"/>
      <c r="G49" s="8"/>
    </row>
    <row r="50" spans="2:7" ht="26.25" thickBot="1">
      <c r="B50" s="13" t="s">
        <v>126</v>
      </c>
      <c r="C50" s="6" t="s">
        <v>131</v>
      </c>
      <c r="D50" s="7" t="s">
        <v>60</v>
      </c>
      <c r="E50" s="16"/>
      <c r="F50" s="18"/>
      <c r="G50" s="8"/>
    </row>
    <row r="51" spans="2:7" ht="26.25" thickBot="1">
      <c r="B51" s="13" t="s">
        <v>127</v>
      </c>
      <c r="C51" s="6" t="s">
        <v>132</v>
      </c>
      <c r="D51" s="7" t="s">
        <v>60</v>
      </c>
      <c r="E51" s="16"/>
      <c r="F51" s="18"/>
      <c r="G51" s="8"/>
    </row>
    <row r="52" spans="2:7" ht="26.25" thickBot="1">
      <c r="B52" s="13" t="s">
        <v>128</v>
      </c>
      <c r="C52" s="6" t="s">
        <v>129</v>
      </c>
      <c r="D52" s="7" t="s">
        <v>60</v>
      </c>
      <c r="E52" s="16"/>
      <c r="F52" s="8"/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16"/>
      <c r="F53" s="15"/>
      <c r="G53" s="8"/>
    </row>
    <row r="54" spans="2:7" ht="39" thickBot="1">
      <c r="B54" s="13" t="s">
        <v>101</v>
      </c>
      <c r="C54" s="6" t="s">
        <v>105</v>
      </c>
      <c r="D54" s="7" t="s">
        <v>62</v>
      </c>
      <c r="E54" s="16"/>
      <c r="F54" s="15"/>
      <c r="G54" s="8"/>
    </row>
    <row r="55" spans="2:7" ht="39" thickBot="1">
      <c r="B55" s="13" t="s">
        <v>102</v>
      </c>
      <c r="C55" s="6" t="s">
        <v>106</v>
      </c>
      <c r="D55" s="7" t="s">
        <v>62</v>
      </c>
      <c r="E55" s="16"/>
      <c r="F55" s="15"/>
      <c r="G55" s="8"/>
    </row>
    <row r="56" spans="2:7" ht="39" thickBot="1">
      <c r="B56" s="13" t="s">
        <v>103</v>
      </c>
      <c r="C56" s="6" t="s">
        <v>107</v>
      </c>
      <c r="D56" s="7" t="s">
        <v>62</v>
      </c>
      <c r="E56" s="16"/>
      <c r="F56" s="15"/>
      <c r="G56" s="8"/>
    </row>
    <row r="57" spans="2:7" ht="39" thickBot="1">
      <c r="B57" s="13" t="s">
        <v>104</v>
      </c>
      <c r="C57" s="6" t="s">
        <v>108</v>
      </c>
      <c r="D57" s="7" t="s">
        <v>62</v>
      </c>
      <c r="E57" s="16"/>
      <c r="F57" s="15"/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16"/>
      <c r="F58" s="15"/>
      <c r="G58" s="8"/>
    </row>
    <row r="59" spans="2:7" ht="26.25" thickBot="1">
      <c r="B59" s="13" t="s">
        <v>109</v>
      </c>
      <c r="C59" s="6" t="s">
        <v>114</v>
      </c>
      <c r="D59" s="7" t="s">
        <v>62</v>
      </c>
      <c r="E59" s="16"/>
      <c r="F59" s="15"/>
      <c r="G59" s="8"/>
    </row>
    <row r="60" spans="2:7" ht="26.25" thickBot="1">
      <c r="B60" s="13" t="s">
        <v>110</v>
      </c>
      <c r="C60" s="6" t="s">
        <v>115</v>
      </c>
      <c r="D60" s="7" t="s">
        <v>62</v>
      </c>
      <c r="E60" s="16"/>
      <c r="F60" s="15"/>
      <c r="G60" s="8"/>
    </row>
    <row r="61" spans="2:7" ht="26.25" thickBot="1">
      <c r="B61" s="13" t="s">
        <v>111</v>
      </c>
      <c r="C61" s="6" t="s">
        <v>116</v>
      </c>
      <c r="D61" s="7" t="s">
        <v>62</v>
      </c>
      <c r="E61" s="16"/>
      <c r="F61" s="15"/>
      <c r="G61" s="8"/>
    </row>
    <row r="62" spans="2:7" ht="26.25" thickBot="1">
      <c r="B62" s="13" t="s">
        <v>112</v>
      </c>
      <c r="C62" s="6" t="s">
        <v>113</v>
      </c>
      <c r="D62" s="7" t="s">
        <v>62</v>
      </c>
      <c r="E62" s="16"/>
      <c r="F62" s="15"/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16"/>
      <c r="F63" s="15"/>
      <c r="G63" s="8"/>
    </row>
    <row r="64" spans="2:7" ht="26.25" thickBot="1">
      <c r="B64" s="13" t="s">
        <v>121</v>
      </c>
      <c r="C64" s="6" t="s">
        <v>117</v>
      </c>
      <c r="D64" s="7" t="s">
        <v>65</v>
      </c>
      <c r="E64" s="16"/>
      <c r="F64" s="15"/>
      <c r="G64" s="8"/>
    </row>
    <row r="65" spans="2:7" ht="26.25" thickBot="1">
      <c r="B65" s="13" t="s">
        <v>122</v>
      </c>
      <c r="C65" s="6" t="s">
        <v>118</v>
      </c>
      <c r="D65" s="7" t="s">
        <v>65</v>
      </c>
      <c r="E65" s="16"/>
      <c r="F65" s="15"/>
      <c r="G65" s="8"/>
    </row>
    <row r="66" spans="2:7" ht="26.25" thickBot="1">
      <c r="B66" s="13" t="s">
        <v>123</v>
      </c>
      <c r="C66" s="6" t="s">
        <v>119</v>
      </c>
      <c r="D66" s="7" t="s">
        <v>65</v>
      </c>
      <c r="E66" s="16"/>
      <c r="F66" s="15"/>
      <c r="G66" s="8"/>
    </row>
    <row r="67" spans="2:7" ht="26.25" thickBot="1">
      <c r="B67" s="13" t="s">
        <v>124</v>
      </c>
      <c r="C67" s="6" t="s">
        <v>120</v>
      </c>
      <c r="D67" s="7" t="s">
        <v>65</v>
      </c>
      <c r="E67" s="16"/>
      <c r="F67" s="15"/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6"/>
      <c r="F68" s="17"/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6"/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6"/>
      <c r="F70" s="8"/>
      <c r="G70" s="8"/>
    </row>
    <row r="71" spans="2:7" ht="39" thickBot="1">
      <c r="B71" s="5">
        <v>8</v>
      </c>
      <c r="C71" s="6" t="s">
        <v>70</v>
      </c>
      <c r="D71" s="7" t="s">
        <v>67</v>
      </c>
      <c r="E71" s="16"/>
      <c r="F71" s="7"/>
      <c r="G71" s="7" t="s">
        <v>7</v>
      </c>
    </row>
    <row r="73" spans="2:7">
      <c r="B73" s="14" t="s">
        <v>95</v>
      </c>
    </row>
    <row r="74" spans="2:7" ht="60.75" customHeight="1">
      <c r="B74" s="22" t="s">
        <v>96</v>
      </c>
      <c r="C74" s="22"/>
      <c r="D74" s="22"/>
      <c r="E74" s="22"/>
      <c r="F74" s="22"/>
      <c r="G74" s="22"/>
    </row>
    <row r="75" spans="2:7" ht="30.75" customHeight="1">
      <c r="B75" s="22" t="s">
        <v>97</v>
      </c>
      <c r="C75" s="22"/>
      <c r="D75" s="22"/>
      <c r="E75" s="22"/>
      <c r="F75" s="22"/>
      <c r="G75" s="22"/>
    </row>
    <row r="76" spans="2:7" ht="36" customHeight="1">
      <c r="B76" s="22" t="s">
        <v>98</v>
      </c>
      <c r="C76" s="22"/>
      <c r="D76" s="22"/>
      <c r="E76" s="22"/>
      <c r="F76" s="22"/>
      <c r="G76" s="22"/>
    </row>
    <row r="77" spans="2:7" ht="34.5" customHeight="1">
      <c r="B77" s="22" t="s">
        <v>99</v>
      </c>
      <c r="C77" s="22"/>
      <c r="D77" s="22"/>
      <c r="E77" s="22"/>
      <c r="F77" s="22"/>
      <c r="G77" s="22"/>
    </row>
    <row r="78" spans="2:7" ht="30.75" customHeight="1">
      <c r="B78" s="22" t="s">
        <v>100</v>
      </c>
      <c r="C78" s="22"/>
      <c r="D78" s="22"/>
      <c r="E78" s="22"/>
      <c r="F78" s="22"/>
      <c r="G78" s="22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2019-04-02T11:07:22Z</dcterms:modified>
</cp:coreProperties>
</file>